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eu Drive\WORKS\Clientes-On\Armor\Armor-Capital\2025\Planilhas-2025\Salvas-Site\"/>
    </mc:Choice>
  </mc:AlternateContent>
  <xr:revisionPtr revIDLastSave="0" documentId="13_ncr:1_{C4F19333-0711-4328-9443-CFD245298F88}" xr6:coauthVersionLast="47" xr6:coauthVersionMax="47" xr10:uidLastSave="{00000000-0000-0000-0000-000000000000}"/>
  <bookViews>
    <workbookView xWindow="-120" yWindow="-120" windowWidth="29040" windowHeight="15720" xr2:uid="{6901ADA1-6A04-4766-A6A0-1A340B714A39}"/>
  </bookViews>
  <sheets>
    <sheet name="Armor Axe FIC FI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N52" i="1" l="1"/>
  <c r="J56" i="1"/>
  <c r="P56" i="1" s="1"/>
  <c r="J54" i="1" l="1"/>
  <c r="P54" i="1" s="1"/>
  <c r="J52" i="1"/>
  <c r="P52" i="1" s="1"/>
  <c r="H52" i="1"/>
  <c r="N54" i="1" s="1"/>
  <c r="H56" i="1" l="1"/>
  <c r="N56" i="1" s="1"/>
</calcChain>
</file>

<file path=xl/sharedStrings.xml><?xml version="1.0" encoding="utf-8"?>
<sst xmlns="http://schemas.openxmlformats.org/spreadsheetml/2006/main" count="139" uniqueCount="114">
  <si>
    <t>CNPJ</t>
  </si>
  <si>
    <t>Mês/Ano de Referência</t>
  </si>
  <si>
    <t>Gestor de Recursos</t>
  </si>
  <si>
    <t>CNPJ Gestor</t>
  </si>
  <si>
    <t>Administrador Fiduciário</t>
  </si>
  <si>
    <t>CNPJ Administrador</t>
  </si>
  <si>
    <t>Sumário da Remuneração de Prestadores de Serviços</t>
  </si>
  <si>
    <t>Fundo</t>
  </si>
  <si>
    <t>Prestadores de Serviços Essenciais</t>
  </si>
  <si>
    <t>Classe Relacionada</t>
  </si>
  <si>
    <t>CNPJ da Classe</t>
  </si>
  <si>
    <t>Nome da Subclasse</t>
  </si>
  <si>
    <t>N/A</t>
  </si>
  <si>
    <t>Código da Subclasse</t>
  </si>
  <si>
    <t>Periodicidade de Pagamento de Performance</t>
  </si>
  <si>
    <t>Público-Alvo</t>
  </si>
  <si>
    <t>Investimento Mínimo</t>
  </si>
  <si>
    <t>Cotização da Aplicação</t>
  </si>
  <si>
    <t>Conversão do Resgate</t>
  </si>
  <si>
    <t>Pagamento do Resgate</t>
  </si>
  <si>
    <t>Taxa de Saída</t>
  </si>
  <si>
    <t>Carência para Resgate</t>
  </si>
  <si>
    <t>Permite Integralização e Resgate em Ativos?</t>
  </si>
  <si>
    <t>Cisão de Parcela Ilíquida</t>
  </si>
  <si>
    <t>Barreiras aos Resgates</t>
  </si>
  <si>
    <t>Taxa de Administração Fiduciária</t>
  </si>
  <si>
    <t>Forma de Remuneração</t>
  </si>
  <si>
    <t>Faixa Atual de Remuneração</t>
  </si>
  <si>
    <t>Distribuição</t>
  </si>
  <si>
    <t>Gestão</t>
  </si>
  <si>
    <t>Acordos de remuneração</t>
  </si>
  <si>
    <t>Faixas de Remuneração</t>
  </si>
  <si>
    <t>Valor Fixo ou Mínimo (anual)</t>
  </si>
  <si>
    <t>Valor Fixo ou Mínimo</t>
  </si>
  <si>
    <t>Taxa de Gestão (sob o PL)</t>
  </si>
  <si>
    <t>Outras Receitas Recebidas pelo Distribuidor Pagas Diretamente pelos Essenciais</t>
  </si>
  <si>
    <t>Caso Aplicável - Condições Complementares sobre a Forma de Remuneração do Distribuidor</t>
  </si>
  <si>
    <t>Seção II - Administração Fiduciária</t>
  </si>
  <si>
    <t>Armor Axe FIC FIM</t>
  </si>
  <si>
    <t>Classe Única</t>
  </si>
  <si>
    <t>Armor Gestora de Recursos LTDA.</t>
  </si>
  <si>
    <t>34.176.302/0001-37</t>
  </si>
  <si>
    <t>59.281.253/0001-23</t>
  </si>
  <si>
    <t>Semestral</t>
  </si>
  <si>
    <t>Investidores em Geral</t>
  </si>
  <si>
    <t>20% do que exceder 100% o CDI</t>
  </si>
  <si>
    <t>Sem Faixa</t>
  </si>
  <si>
    <t>Tx de Performance                  (do que exceder o benchmark)</t>
  </si>
  <si>
    <t>Taxa de Distribuição (% sob o PL)</t>
  </si>
  <si>
    <t>Tx de Performance                       (do que exceder o benchmark)</t>
  </si>
  <si>
    <t>34.172.497/0001-47</t>
  </si>
  <si>
    <t>Categoria</t>
  </si>
  <si>
    <t>FIF</t>
  </si>
  <si>
    <t>Tipo de Classe</t>
  </si>
  <si>
    <t>Classe Multimercado</t>
  </si>
  <si>
    <t>Movimentação Mínima</t>
  </si>
  <si>
    <t>Saldo Mínimo de Permanência</t>
  </si>
  <si>
    <t>Não</t>
  </si>
  <si>
    <t>D+2 (dias úteis)  da data da conversão</t>
  </si>
  <si>
    <t>D+20 (dias corridos) da data do pedido</t>
  </si>
  <si>
    <t>D+0 da data do pedido</t>
  </si>
  <si>
    <t xml:space="preserve">Seção III - Acordos Comerciais entre o Gestor e os Distribuidores </t>
  </si>
  <si>
    <t xml:space="preserve">Seção I - Características da Classe </t>
  </si>
  <si>
    <t xml:space="preserve">Valor Fixo </t>
  </si>
  <si>
    <t>48.795.256/0001-69</t>
  </si>
  <si>
    <t>33.775.974/0001-04</t>
  </si>
  <si>
    <t>62.232.889/0001-90</t>
  </si>
  <si>
    <t>31.872.495/0001-72</t>
  </si>
  <si>
    <t>02.685.483/0001-30</t>
  </si>
  <si>
    <t>05.816.451/0001-15</t>
  </si>
  <si>
    <t>18.945.670/0001-46</t>
  </si>
  <si>
    <t>60.701.190/0001.04</t>
  </si>
  <si>
    <t>12.392.983/0001-38</t>
  </si>
  <si>
    <t>52.904.364/0001-08</t>
  </si>
  <si>
    <t>09.105.360/0001-22</t>
  </si>
  <si>
    <t>04.257.795/0001-79</t>
  </si>
  <si>
    <t>14.388.334/0001-99</t>
  </si>
  <si>
    <t>89.960.090/0001-76</t>
  </si>
  <si>
    <t>03.751.794/0001-13</t>
  </si>
  <si>
    <t>02.332.886/0001-04</t>
  </si>
  <si>
    <t>LISTA DE DISTRIBUIDORES CONTRATADOS</t>
  </si>
  <si>
    <t>Distribuidores</t>
  </si>
  <si>
    <t xml:space="preserve">Acordo Comercial 1 </t>
  </si>
  <si>
    <t>Acordo Comercial 2</t>
  </si>
  <si>
    <t>62.287.735/0001-03</t>
  </si>
  <si>
    <t xml:space="preserve">Taxa de Performance da Classe </t>
  </si>
  <si>
    <t>Banco Andbank Brasil S.A.</t>
  </si>
  <si>
    <t>Ativa Investimentos S/A Corretora de Títulos Câmbio e Valores</t>
  </si>
  <si>
    <t>Banco BTG Pactual S.A.</t>
  </si>
  <si>
    <t>Banco C6 S.A.</t>
  </si>
  <si>
    <t>Banco Daycoval S.A.</t>
  </si>
  <si>
    <t>CM Capital Markets CCTVM Ltda.</t>
  </si>
  <si>
    <t>Genial Institucional CCTVM S.A.</t>
  </si>
  <si>
    <t>Inter Distribuidora de Títulos e Valores Mobiliários Ltda.</t>
  </si>
  <si>
    <t>Itaú Unibanco S.A.</t>
  </si>
  <si>
    <t>Mirae Asset Wealth Management (Brazil) CCTVM Ltda.</t>
  </si>
  <si>
    <t>Necton Investimentos S.A. Corretora de Valores Mobiliários e Commodities</t>
  </si>
  <si>
    <t>MyCap - ICAP do Brasil Corretora de Títulos e Valores Mobiliários Ltda.</t>
  </si>
  <si>
    <t>Nova Futura Corretora de Títulos e Valores Mobiliários Ltda.</t>
  </si>
  <si>
    <t>Paraná Banco S.A.</t>
  </si>
  <si>
    <t>RB Investimentos Distribuidora de Títulos e Valores Mobiliários Ltda.</t>
  </si>
  <si>
    <t>Terra Investimentos Distribuidora de Títulos e Valores Mobiliários Ltda.</t>
  </si>
  <si>
    <t>Warren - Renascença Distribuidora de Títulos e Valores Mobiliários Ltda.</t>
  </si>
  <si>
    <t>Xp Investimentos Corretora de Câmbio, Títulos e Valores Mobiliários S.A.</t>
  </si>
  <si>
    <t>58.160.789/0001-28</t>
  </si>
  <si>
    <t xml:space="preserve">Banco Safra S.A. </t>
  </si>
  <si>
    <t>47.965.438/0001-78</t>
  </si>
  <si>
    <t>EQI Investimentos Corretora de Títulos e Valores Mobiliários S.A.</t>
  </si>
  <si>
    <t>29.162.769/0001-98</t>
  </si>
  <si>
    <t>Toro Corretora de Títulos e Valores Mobiliários S.A.</t>
  </si>
  <si>
    <r>
      <t>BTG Pactual Serviços Financeiros DTVM</t>
    </r>
    <r>
      <rPr>
        <strike/>
        <sz val="11"/>
        <color rgb="FFFF0000"/>
        <rFont val="Calibri"/>
        <family val="2"/>
      </rPr>
      <t>.</t>
    </r>
  </si>
  <si>
    <t>Taxa Global da Classe</t>
  </si>
  <si>
    <t>2,2% a.a. (taxa de administraçao do FIC = 2,0%)</t>
  </si>
  <si>
    <t>Acordo Comercial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</si>
</sst>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0.0%"/>
    <numFmt numFmtId="165" formatCode="_-[$R$-416]\ * #,##0.00_-;\-[$R$-416]\ * #,##0.00_-;_-[$R$-416]\ * &quot;-&quot;??_-;_-@_-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trike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color theme="0"/>
      <name val="Calibri"/>
      <family val="2"/>
    </font>
    <font>
      <b/>
      <sz val="11"/>
      <color rgb="FFFF0000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53E3E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153E3E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0" borderId="0" xfId="0" applyFont="1"/>
    <xf numFmtId="0" fontId="6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0" borderId="0" xfId="0" applyFont="1"/>
    <xf numFmtId="0" fontId="2" fillId="2" borderId="0" xfId="0" applyFont="1" applyFill="1" applyProtection="1">
      <protection locked="0"/>
    </xf>
    <xf numFmtId="0" fontId="0" fillId="2" borderId="0" xfId="0" applyFill="1" applyProtection="1"/>
    <xf numFmtId="0" fontId="0" fillId="0" borderId="0" xfId="0" applyProtection="1"/>
    <xf numFmtId="0" fontId="2" fillId="2" borderId="0" xfId="0" applyFont="1" applyFill="1" applyProtection="1"/>
    <xf numFmtId="0" fontId="7" fillId="4" borderId="12" xfId="0" applyFont="1" applyFill="1" applyBorder="1" applyAlignment="1" applyProtection="1">
      <alignment horizontal="left"/>
    </xf>
    <xf numFmtId="0" fontId="7" fillId="4" borderId="13" xfId="0" applyFont="1" applyFill="1" applyBorder="1" applyAlignment="1" applyProtection="1">
      <alignment horizontal="left"/>
    </xf>
    <xf numFmtId="0" fontId="7" fillId="4" borderId="14" xfId="0" applyFont="1" applyFill="1" applyBorder="1" applyAlignment="1" applyProtection="1">
      <alignment horizontal="left"/>
    </xf>
    <xf numFmtId="0" fontId="3" fillId="2" borderId="0" xfId="0" applyFont="1" applyFill="1" applyAlignment="1" applyProtection="1">
      <alignment horizontal="left" vertical="center" wrapText="1"/>
    </xf>
    <xf numFmtId="0" fontId="2" fillId="0" borderId="0" xfId="0" applyFont="1" applyProtection="1"/>
    <xf numFmtId="0" fontId="2" fillId="2" borderId="17" xfId="0" applyFont="1" applyFill="1" applyBorder="1" applyProtection="1"/>
    <xf numFmtId="0" fontId="3" fillId="3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17" fontId="4" fillId="3" borderId="8" xfId="0" applyNumberFormat="1" applyFont="1" applyFill="1" applyBorder="1" applyAlignment="1" applyProtection="1">
      <alignment horizontal="left" vertical="center" wrapText="1"/>
    </xf>
    <xf numFmtId="17" fontId="4" fillId="3" borderId="15" xfId="0" applyNumberFormat="1" applyFont="1" applyFill="1" applyBorder="1" applyAlignment="1" applyProtection="1">
      <alignment horizontal="left" vertical="center" wrapText="1"/>
    </xf>
    <xf numFmtId="17" fontId="4" fillId="3" borderId="5" xfId="0" applyNumberFormat="1" applyFont="1" applyFill="1" applyBorder="1" applyAlignment="1" applyProtection="1">
      <alignment horizontal="left" vertical="center" wrapText="1"/>
    </xf>
    <xf numFmtId="17" fontId="4" fillId="2" borderId="0" xfId="0" applyNumberFormat="1" applyFont="1" applyFill="1" applyAlignment="1" applyProtection="1">
      <alignment horizontal="left" vertical="center" wrapText="1"/>
    </xf>
    <xf numFmtId="0" fontId="9" fillId="3" borderId="8" xfId="0" applyFont="1" applyFill="1" applyBorder="1" applyAlignment="1" applyProtection="1">
      <alignment horizontal="left" vertical="center"/>
    </xf>
    <xf numFmtId="0" fontId="9" fillId="3" borderId="15" xfId="0" applyFont="1" applyFill="1" applyBorder="1" applyAlignment="1" applyProtection="1">
      <alignment horizontal="left" vertical="center"/>
    </xf>
    <xf numFmtId="0" fontId="9" fillId="3" borderId="5" xfId="0" applyFont="1" applyFill="1" applyBorder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 wrapText="1"/>
    </xf>
    <xf numFmtId="0" fontId="4" fillId="3" borderId="15" xfId="0" applyFont="1" applyFill="1" applyBorder="1" applyAlignment="1" applyProtection="1">
      <alignment horizontal="left" vertical="center" wrapText="1"/>
    </xf>
    <xf numFmtId="0" fontId="4" fillId="3" borderId="5" xfId="0" applyFont="1" applyFill="1" applyBorder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7" fillId="4" borderId="12" xfId="0" applyFont="1" applyFill="1" applyBorder="1" applyAlignment="1" applyProtection="1">
      <alignment horizontal="left" vertical="center" wrapText="1"/>
    </xf>
    <xf numFmtId="0" fontId="7" fillId="4" borderId="31" xfId="0" applyFont="1" applyFill="1" applyBorder="1" applyAlignment="1" applyProtection="1">
      <alignment horizontal="left" vertical="center" wrapText="1"/>
    </xf>
    <xf numFmtId="0" fontId="7" fillId="4" borderId="31" xfId="0" applyFont="1" applyFill="1" applyBorder="1" applyAlignment="1" applyProtection="1">
      <alignment horizontal="left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7" fillId="4" borderId="12" xfId="0" applyFont="1" applyFill="1" applyBorder="1" applyAlignment="1" applyProtection="1">
      <alignment horizontal="left" wrapText="1"/>
    </xf>
    <xf numFmtId="0" fontId="7" fillId="4" borderId="13" xfId="0" applyFont="1" applyFill="1" applyBorder="1" applyAlignment="1" applyProtection="1">
      <alignment horizontal="left" wrapText="1"/>
    </xf>
    <xf numFmtId="0" fontId="7" fillId="4" borderId="14" xfId="0" applyFont="1" applyFill="1" applyBorder="1" applyAlignment="1" applyProtection="1">
      <alignment horizontal="left" wrapText="1"/>
    </xf>
    <xf numFmtId="0" fontId="3" fillId="2" borderId="0" xfId="0" applyFont="1" applyFill="1" applyAlignment="1" applyProtection="1">
      <alignment horizontal="left" wrapText="1"/>
    </xf>
    <xf numFmtId="0" fontId="4" fillId="3" borderId="1" xfId="0" applyFont="1" applyFill="1" applyBorder="1" applyAlignment="1" applyProtection="1">
      <alignment horizontal="left"/>
    </xf>
    <xf numFmtId="164" fontId="4" fillId="3" borderId="1" xfId="0" applyNumberFormat="1" applyFont="1" applyFill="1" applyBorder="1" applyAlignment="1" applyProtection="1">
      <alignment horizontal="left"/>
    </xf>
    <xf numFmtId="0" fontId="8" fillId="2" borderId="0" xfId="0" applyFont="1" applyFill="1" applyProtection="1"/>
    <xf numFmtId="0" fontId="4" fillId="3" borderId="8" xfId="0" applyFont="1" applyFill="1" applyBorder="1" applyAlignment="1" applyProtection="1">
      <alignment horizontal="left"/>
    </xf>
    <xf numFmtId="0" fontId="4" fillId="3" borderId="15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left"/>
    </xf>
    <xf numFmtId="8" fontId="4" fillId="3" borderId="8" xfId="0" applyNumberFormat="1" applyFont="1" applyFill="1" applyBorder="1" applyAlignment="1" applyProtection="1">
      <alignment horizontal="left"/>
    </xf>
    <xf numFmtId="8" fontId="4" fillId="3" borderId="15" xfId="0" applyNumberFormat="1" applyFont="1" applyFill="1" applyBorder="1" applyAlignment="1" applyProtection="1">
      <alignment horizontal="left"/>
    </xf>
    <xf numFmtId="8" fontId="4" fillId="3" borderId="5" xfId="0" applyNumberFormat="1" applyFont="1" applyFill="1" applyBorder="1" applyAlignment="1" applyProtection="1">
      <alignment horizontal="left"/>
    </xf>
    <xf numFmtId="8" fontId="4" fillId="3" borderId="8" xfId="0" applyNumberFormat="1" applyFont="1" applyFill="1" applyBorder="1" applyAlignment="1" applyProtection="1">
      <alignment horizontal="left"/>
    </xf>
    <xf numFmtId="8" fontId="4" fillId="3" borderId="15" xfId="0" applyNumberFormat="1" applyFont="1" applyFill="1" applyBorder="1" applyAlignment="1" applyProtection="1">
      <alignment horizontal="left"/>
    </xf>
    <xf numFmtId="8" fontId="4" fillId="3" borderId="5" xfId="0" applyNumberFormat="1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/>
    </xf>
    <xf numFmtId="0" fontId="2" fillId="2" borderId="2" xfId="0" applyFont="1" applyFill="1" applyBorder="1" applyProtection="1"/>
    <xf numFmtId="0" fontId="2" fillId="2" borderId="6" xfId="0" applyFont="1" applyFill="1" applyBorder="1" applyProtection="1"/>
    <xf numFmtId="0" fontId="2" fillId="2" borderId="11" xfId="0" applyFont="1" applyFill="1" applyBorder="1" applyProtection="1"/>
    <xf numFmtId="0" fontId="3" fillId="3" borderId="4" xfId="0" applyFont="1" applyFill="1" applyBorder="1" applyAlignment="1" applyProtection="1">
      <alignment vertical="center"/>
    </xf>
    <xf numFmtId="0" fontId="3" fillId="2" borderId="19" xfId="0" applyFont="1" applyFill="1" applyBorder="1" applyAlignment="1" applyProtection="1">
      <alignment horizontal="left" vertical="center"/>
    </xf>
    <xf numFmtId="0" fontId="4" fillId="3" borderId="15" xfId="0" applyFont="1" applyFill="1" applyBorder="1" applyAlignment="1" applyProtection="1">
      <alignment horizontal="left" vertical="center" wrapText="1"/>
    </xf>
    <xf numFmtId="165" fontId="4" fillId="3" borderId="19" xfId="0" applyNumberFormat="1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2" fillId="0" borderId="3" xfId="0" applyFont="1" applyBorder="1" applyProtection="1"/>
    <xf numFmtId="0" fontId="2" fillId="2" borderId="19" xfId="0" applyFont="1" applyFill="1" applyBorder="1" applyProtection="1"/>
    <xf numFmtId="0" fontId="3" fillId="3" borderId="21" xfId="0" applyFont="1" applyFill="1" applyBorder="1" applyAlignment="1" applyProtection="1">
      <alignment horizontal="center"/>
    </xf>
    <xf numFmtId="0" fontId="3" fillId="3" borderId="22" xfId="0" applyFont="1" applyFill="1" applyBorder="1" applyAlignment="1" applyProtection="1">
      <alignment horizontal="center"/>
    </xf>
    <xf numFmtId="0" fontId="3" fillId="3" borderId="23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2" borderId="24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 wrapText="1"/>
    </xf>
    <xf numFmtId="0" fontId="3" fillId="2" borderId="25" xfId="0" applyFont="1" applyFill="1" applyBorder="1" applyAlignment="1" applyProtection="1">
      <alignment vertical="center" wrapText="1"/>
    </xf>
    <xf numFmtId="0" fontId="3" fillId="2" borderId="30" xfId="0" applyFont="1" applyFill="1" applyBorder="1" applyAlignment="1" applyProtection="1">
      <alignment vertical="center" wrapText="1"/>
    </xf>
    <xf numFmtId="0" fontId="3" fillId="2" borderId="8" xfId="0" applyFont="1" applyFill="1" applyBorder="1" applyAlignment="1" applyProtection="1">
      <alignment vertical="center" wrapText="1"/>
    </xf>
    <xf numFmtId="0" fontId="3" fillId="2" borderId="27" xfId="0" applyFont="1" applyFill="1" applyBorder="1" applyAlignment="1" applyProtection="1">
      <alignment vertical="center" wrapText="1"/>
    </xf>
    <xf numFmtId="0" fontId="3" fillId="2" borderId="28" xfId="0" applyFont="1" applyFill="1" applyBorder="1" applyAlignment="1" applyProtection="1">
      <alignment vertical="center" wrapText="1"/>
    </xf>
    <xf numFmtId="0" fontId="3" fillId="2" borderId="28" xfId="0" applyFont="1" applyFill="1" applyBorder="1" applyAlignment="1" applyProtection="1">
      <alignment vertical="center"/>
    </xf>
    <xf numFmtId="0" fontId="3" fillId="2" borderId="29" xfId="0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8" fillId="3" borderId="26" xfId="0" applyFont="1" applyFill="1" applyBorder="1" applyAlignment="1" applyProtection="1">
      <alignment horizontal="left" vertical="center" wrapText="1"/>
    </xf>
    <xf numFmtId="0" fontId="8" fillId="2" borderId="15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8" fontId="6" fillId="3" borderId="1" xfId="0" applyNumberFormat="1" applyFont="1" applyFill="1" applyBorder="1" applyAlignment="1" applyProtection="1">
      <alignment horizontal="left"/>
    </xf>
    <xf numFmtId="164" fontId="6" fillId="3" borderId="1" xfId="0" applyNumberFormat="1" applyFont="1" applyFill="1" applyBorder="1" applyAlignment="1" applyProtection="1">
      <alignment horizontal="left" vertical="center"/>
    </xf>
    <xf numFmtId="0" fontId="6" fillId="2" borderId="18" xfId="0" applyFont="1" applyFill="1" applyBorder="1" applyProtection="1"/>
    <xf numFmtId="0" fontId="6" fillId="2" borderId="1" xfId="0" applyFont="1" applyFill="1" applyBorder="1" applyProtection="1"/>
    <xf numFmtId="10" fontId="6" fillId="3" borderId="5" xfId="0" applyNumberFormat="1" applyFont="1" applyFill="1" applyBorder="1" applyAlignment="1" applyProtection="1">
      <alignment horizontal="left" vertical="center"/>
    </xf>
    <xf numFmtId="164" fontId="6" fillId="3" borderId="15" xfId="0" applyNumberFormat="1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vertical="center" wrapText="1"/>
    </xf>
    <xf numFmtId="0" fontId="3" fillId="2" borderId="2" xfId="0" applyFont="1" applyFill="1" applyBorder="1" applyAlignment="1" applyProtection="1">
      <alignment vertical="center" wrapText="1"/>
    </xf>
    <xf numFmtId="0" fontId="3" fillId="2" borderId="16" xfId="0" applyFont="1" applyFill="1" applyBorder="1" applyAlignment="1" applyProtection="1">
      <alignment vertical="center" wrapText="1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vertical="center" wrapText="1"/>
    </xf>
    <xf numFmtId="0" fontId="3" fillId="3" borderId="26" xfId="0" applyFont="1" applyFill="1" applyBorder="1" applyAlignment="1" applyProtection="1">
      <alignment horizontal="lef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vertical="center"/>
    </xf>
    <xf numFmtId="8" fontId="4" fillId="3" borderId="1" xfId="0" applyNumberFormat="1" applyFont="1" applyFill="1" applyBorder="1" applyAlignment="1" applyProtection="1">
      <alignment horizontal="left"/>
    </xf>
    <xf numFmtId="0" fontId="3" fillId="2" borderId="0" xfId="0" applyFont="1" applyFill="1" applyProtection="1"/>
    <xf numFmtId="10" fontId="4" fillId="3" borderId="1" xfId="0" applyNumberFormat="1" applyFont="1" applyFill="1" applyBorder="1" applyAlignment="1" applyProtection="1">
      <alignment horizontal="left" vertical="center"/>
    </xf>
    <xf numFmtId="164" fontId="4" fillId="2" borderId="17" xfId="0" applyNumberFormat="1" applyFont="1" applyFill="1" applyBorder="1" applyAlignment="1" applyProtection="1">
      <alignment horizontal="center" vertical="center"/>
    </xf>
    <xf numFmtId="164" fontId="4" fillId="3" borderId="1" xfId="0" applyNumberFormat="1" applyFont="1" applyFill="1" applyBorder="1" applyAlignment="1" applyProtection="1">
      <alignment horizontal="left" vertical="center"/>
    </xf>
    <xf numFmtId="164" fontId="6" fillId="2" borderId="0" xfId="0" applyNumberFormat="1" applyFont="1" applyFill="1" applyAlignment="1" applyProtection="1">
      <alignment horizontal="center" vertical="center"/>
    </xf>
    <xf numFmtId="10" fontId="4" fillId="3" borderId="5" xfId="0" applyNumberFormat="1" applyFont="1" applyFill="1" applyBorder="1" applyAlignment="1" applyProtection="1">
      <alignment horizontal="left" vertical="center"/>
    </xf>
    <xf numFmtId="10" fontId="4" fillId="2" borderId="1" xfId="0" applyNumberFormat="1" applyFont="1" applyFill="1" applyBorder="1" applyAlignment="1" applyProtection="1">
      <alignment horizontal="center" vertical="center"/>
    </xf>
    <xf numFmtId="164" fontId="4" fillId="3" borderId="15" xfId="0" applyNumberFormat="1" applyFont="1" applyFill="1" applyBorder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10" fontId="3" fillId="2" borderId="0" xfId="0" applyNumberFormat="1" applyFont="1" applyFill="1" applyAlignment="1" applyProtection="1">
      <alignment vertical="center" wrapText="1"/>
    </xf>
    <xf numFmtId="10" fontId="4" fillId="2" borderId="0" xfId="0" applyNumberFormat="1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/>
    </xf>
    <xf numFmtId="0" fontId="7" fillId="4" borderId="12" xfId="0" applyFont="1" applyFill="1" applyBorder="1" applyAlignment="1" applyProtection="1">
      <alignment horizontal="center"/>
    </xf>
    <xf numFmtId="0" fontId="7" fillId="4" borderId="13" xfId="0" applyFont="1" applyFill="1" applyBorder="1" applyAlignment="1" applyProtection="1">
      <alignment horizontal="center"/>
    </xf>
    <xf numFmtId="9" fontId="2" fillId="2" borderId="0" xfId="0" applyNumberFormat="1" applyFont="1" applyFill="1" applyProtection="1"/>
    <xf numFmtId="0" fontId="7" fillId="4" borderId="1" xfId="1" applyFont="1" applyFill="1" applyBorder="1" applyAlignment="1" applyProtection="1">
      <alignment horizontal="left" vertical="center" wrapText="1"/>
    </xf>
    <xf numFmtId="0" fontId="4" fillId="3" borderId="1" xfId="1" applyFont="1" applyFill="1" applyBorder="1" applyAlignment="1" applyProtection="1">
      <alignment horizontal="left" vertical="center" wrapText="1"/>
    </xf>
    <xf numFmtId="0" fontId="4" fillId="3" borderId="20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 xr:uid="{285D020F-C4F5-47C7-ABB1-853B3C562B63}"/>
  </cellStyles>
  <dxfs count="0"/>
  <tableStyles count="0" defaultTableStyle="TableStyleMedium2" defaultPivotStyle="PivotStyleLight16"/>
  <colors>
    <mruColors>
      <color rgb="FF153E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24342</xdr:colOff>
      <xdr:row>1</xdr:row>
      <xdr:rowOff>79376</xdr:rowOff>
    </xdr:from>
    <xdr:to>
      <xdr:col>1</xdr:col>
      <xdr:colOff>1938867</xdr:colOff>
      <xdr:row>5</xdr:row>
      <xdr:rowOff>49106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1BAC067-990A-242D-AADE-AF3EEE433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79376"/>
          <a:ext cx="1914525" cy="731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C97C-D306-444B-9CB4-377E53E0A16C}">
  <dimension ref="A1:AH265"/>
  <sheetViews>
    <sheetView tabSelected="1" zoomScale="145" zoomScaleNormal="145" workbookViewId="0">
      <selection activeCell="D15" sqref="D15:J15"/>
    </sheetView>
  </sheetViews>
  <sheetFormatPr defaultRowHeight="15" x14ac:dyDescent="0.25"/>
  <cols>
    <col min="1" max="1" width="2" style="1" customWidth="1"/>
    <col min="2" max="2" width="50.85546875" customWidth="1"/>
    <col min="3" max="3" width="1" style="1" customWidth="1"/>
    <col min="4" max="4" width="39.7109375" customWidth="1"/>
    <col min="5" max="5" width="1.140625" style="1" customWidth="1"/>
    <col min="6" max="6" width="34" style="1" customWidth="1"/>
    <col min="7" max="7" width="0.85546875" style="1" customWidth="1"/>
    <col min="8" max="8" width="32.140625" style="1" customWidth="1"/>
    <col min="9" max="9" width="1.140625" style="1" customWidth="1"/>
    <col min="10" max="10" width="32.28515625" style="1" customWidth="1"/>
    <col min="11" max="11" width="1.140625" style="1" customWidth="1"/>
    <col min="12" max="12" width="22.7109375" style="1" customWidth="1"/>
    <col min="13" max="13" width="1" style="1" customWidth="1"/>
    <col min="14" max="14" width="25.5703125" style="1" customWidth="1"/>
    <col min="15" max="15" width="1.28515625" style="1" customWidth="1"/>
    <col min="16" max="16" width="30.28515625" style="1" customWidth="1"/>
    <col min="17" max="17" width="0.5703125" style="1" customWidth="1"/>
    <col min="18" max="18" width="26.28515625" style="1" customWidth="1"/>
    <col min="19" max="19" width="37.85546875" style="1" customWidth="1"/>
    <col min="20" max="20" width="50.42578125" style="1" customWidth="1"/>
    <col min="21" max="34" width="9.140625" style="1"/>
  </cols>
  <sheetData>
    <row r="1" spans="1:34" x14ac:dyDescent="0.25">
      <c r="A1" s="9"/>
      <c r="B1" s="10"/>
      <c r="C1" s="9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34" s="1" customForma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34" s="1" customForma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34" s="1" customForma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34" s="1" customForma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34" s="1" customForma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34" s="3" customFormat="1" x14ac:dyDescent="0.25">
      <c r="A7" s="11"/>
      <c r="B7" s="12" t="s">
        <v>6</v>
      </c>
      <c r="C7" s="13"/>
      <c r="D7" s="13"/>
      <c r="E7" s="13"/>
      <c r="F7" s="13"/>
      <c r="G7" s="13"/>
      <c r="H7" s="13"/>
      <c r="I7" s="13"/>
      <c r="J7" s="14"/>
      <c r="K7" s="11"/>
      <c r="L7" s="11"/>
      <c r="M7" s="11"/>
      <c r="N7" s="11"/>
      <c r="O7" s="15"/>
      <c r="P7" s="11"/>
      <c r="Q7" s="11"/>
      <c r="R7" s="11"/>
      <c r="S7" s="11"/>
      <c r="T7" s="11"/>
      <c r="U7" s="11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s="3" customFormat="1" ht="6" customHeight="1" x14ac:dyDescent="0.25">
      <c r="A8" s="11"/>
      <c r="B8" s="16"/>
      <c r="C8" s="11"/>
      <c r="D8" s="16"/>
      <c r="E8" s="11"/>
      <c r="F8" s="17"/>
      <c r="G8" s="11"/>
      <c r="H8" s="11"/>
      <c r="I8" s="11"/>
      <c r="J8" s="17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s="3" customFormat="1" x14ac:dyDescent="0.25">
      <c r="A9" s="11"/>
      <c r="B9" s="18" t="s">
        <v>1</v>
      </c>
      <c r="C9" s="19"/>
      <c r="D9" s="20">
        <v>45778</v>
      </c>
      <c r="E9" s="21"/>
      <c r="F9" s="21"/>
      <c r="G9" s="21"/>
      <c r="H9" s="21"/>
      <c r="I9" s="21"/>
      <c r="J9" s="22"/>
      <c r="K9" s="23"/>
      <c r="L9" s="11"/>
      <c r="M9" s="11"/>
      <c r="N9" s="11"/>
      <c r="O9" s="11"/>
      <c r="P9" s="11"/>
      <c r="Q9" s="11"/>
      <c r="R9" s="11"/>
      <c r="S9" s="11"/>
      <c r="T9" s="11"/>
      <c r="U9" s="11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s="3" customFormat="1" ht="15.75" x14ac:dyDescent="0.25">
      <c r="A10" s="11"/>
      <c r="B10" s="18" t="s">
        <v>7</v>
      </c>
      <c r="C10" s="19"/>
      <c r="D10" s="24" t="s">
        <v>38</v>
      </c>
      <c r="E10" s="25"/>
      <c r="F10" s="25"/>
      <c r="G10" s="25"/>
      <c r="H10" s="25"/>
      <c r="I10" s="25"/>
      <c r="J10" s="26"/>
      <c r="K10" s="27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s="3" customFormat="1" x14ac:dyDescent="0.25">
      <c r="A11" s="11"/>
      <c r="B11" s="18" t="s">
        <v>0</v>
      </c>
      <c r="C11" s="19"/>
      <c r="D11" s="28" t="s">
        <v>50</v>
      </c>
      <c r="E11" s="29"/>
      <c r="F11" s="29"/>
      <c r="G11" s="29"/>
      <c r="H11" s="29"/>
      <c r="I11" s="29"/>
      <c r="J11" s="30"/>
      <c r="K11" s="3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s="2" customFormat="1" ht="6" customHeight="1" x14ac:dyDescent="0.25">
      <c r="A12" s="11"/>
      <c r="B12" s="32"/>
      <c r="C12" s="32"/>
      <c r="D12" s="33"/>
      <c r="E12" s="34"/>
      <c r="F12" s="34"/>
      <c r="G12" s="34"/>
      <c r="H12" s="34"/>
      <c r="I12" s="34"/>
      <c r="J12" s="35"/>
      <c r="K12" s="3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34" s="3" customFormat="1" x14ac:dyDescent="0.25">
      <c r="A13" s="11"/>
      <c r="B13" s="36" t="s">
        <v>8</v>
      </c>
      <c r="C13" s="37"/>
      <c r="D13" s="38"/>
      <c r="E13" s="13"/>
      <c r="F13" s="13"/>
      <c r="G13" s="13"/>
      <c r="H13" s="13"/>
      <c r="I13" s="13"/>
      <c r="J13" s="13"/>
      <c r="K13" s="3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s="2" customFormat="1" ht="5.25" customHeight="1" x14ac:dyDescent="0.25">
      <c r="A14" s="11"/>
      <c r="B14" s="15"/>
      <c r="C14" s="15"/>
      <c r="D14" s="39"/>
      <c r="E14" s="40"/>
      <c r="F14" s="40"/>
      <c r="G14" s="40"/>
      <c r="H14" s="40"/>
      <c r="I14" s="40"/>
      <c r="J14" s="40"/>
      <c r="K14" s="3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34" s="3" customFormat="1" x14ac:dyDescent="0.25">
      <c r="A15" s="11"/>
      <c r="B15" s="41" t="s">
        <v>2</v>
      </c>
      <c r="C15" s="42"/>
      <c r="D15" s="28" t="s">
        <v>40</v>
      </c>
      <c r="E15" s="29"/>
      <c r="F15" s="29"/>
      <c r="G15" s="29"/>
      <c r="H15" s="29"/>
      <c r="I15" s="29"/>
      <c r="J15" s="30"/>
      <c r="K15" s="3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s="3" customFormat="1" x14ac:dyDescent="0.25">
      <c r="A16" s="11"/>
      <c r="B16" s="18" t="s">
        <v>3</v>
      </c>
      <c r="C16" s="19"/>
      <c r="D16" s="28" t="s">
        <v>41</v>
      </c>
      <c r="E16" s="29"/>
      <c r="F16" s="29"/>
      <c r="G16" s="29"/>
      <c r="H16" s="29"/>
      <c r="I16" s="29"/>
      <c r="J16" s="30"/>
      <c r="K16" s="3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s="3" customFormat="1" x14ac:dyDescent="0.25">
      <c r="A17" s="11"/>
      <c r="B17" s="18" t="s">
        <v>4</v>
      </c>
      <c r="C17" s="19"/>
      <c r="D17" s="28" t="s">
        <v>110</v>
      </c>
      <c r="E17" s="29"/>
      <c r="F17" s="29"/>
      <c r="G17" s="29"/>
      <c r="H17" s="29"/>
      <c r="I17" s="29"/>
      <c r="J17" s="30"/>
      <c r="K17" s="3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s="3" customFormat="1" x14ac:dyDescent="0.25">
      <c r="A18" s="11"/>
      <c r="B18" s="18" t="s">
        <v>5</v>
      </c>
      <c r="C18" s="19"/>
      <c r="D18" s="28" t="s">
        <v>42</v>
      </c>
      <c r="E18" s="29"/>
      <c r="F18" s="29"/>
      <c r="G18" s="29"/>
      <c r="H18" s="29"/>
      <c r="I18" s="29"/>
      <c r="J18" s="30"/>
      <c r="K18" s="3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s="2" customFormat="1" ht="6.75" customHeight="1" x14ac:dyDescent="0.25">
      <c r="A19" s="11"/>
      <c r="B19" s="15"/>
      <c r="C19" s="15"/>
      <c r="D19" s="33"/>
      <c r="E19" s="31"/>
      <c r="F19" s="31"/>
      <c r="G19" s="31"/>
      <c r="H19" s="31"/>
      <c r="I19" s="31"/>
      <c r="J19" s="31"/>
      <c r="K19" s="3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34" s="3" customFormat="1" x14ac:dyDescent="0.25">
      <c r="A20" s="11"/>
      <c r="B20" s="43" t="s">
        <v>62</v>
      </c>
      <c r="C20" s="44"/>
      <c r="D20" s="44"/>
      <c r="E20" s="44"/>
      <c r="F20" s="44"/>
      <c r="G20" s="44"/>
      <c r="H20" s="44"/>
      <c r="I20" s="44"/>
      <c r="J20" s="45"/>
      <c r="K20" s="46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s="2" customFormat="1" ht="5.25" customHeight="1" x14ac:dyDescent="0.25">
      <c r="A21" s="11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34" s="3" customFormat="1" x14ac:dyDescent="0.25">
      <c r="A22" s="11"/>
      <c r="B22" s="18" t="s">
        <v>9</v>
      </c>
      <c r="C22" s="19"/>
      <c r="D22" s="47" t="s">
        <v>39</v>
      </c>
      <c r="E22" s="47"/>
      <c r="F22" s="47"/>
      <c r="G22" s="47"/>
      <c r="H22" s="47"/>
      <c r="I22" s="47"/>
      <c r="J22" s="47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s="3" customFormat="1" x14ac:dyDescent="0.25">
      <c r="A23" s="11"/>
      <c r="B23" s="18" t="s">
        <v>10</v>
      </c>
      <c r="C23" s="19"/>
      <c r="D23" s="47" t="s">
        <v>50</v>
      </c>
      <c r="E23" s="47"/>
      <c r="F23" s="47"/>
      <c r="G23" s="47"/>
      <c r="H23" s="47"/>
      <c r="I23" s="47"/>
      <c r="J23" s="47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s="3" customFormat="1" x14ac:dyDescent="0.25">
      <c r="A24" s="11"/>
      <c r="B24" s="18" t="s">
        <v>11</v>
      </c>
      <c r="C24" s="19"/>
      <c r="D24" s="47" t="s">
        <v>12</v>
      </c>
      <c r="E24" s="47"/>
      <c r="F24" s="47"/>
      <c r="G24" s="47"/>
      <c r="H24" s="47"/>
      <c r="I24" s="47"/>
      <c r="J24" s="47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s="3" customFormat="1" x14ac:dyDescent="0.25">
      <c r="A25" s="11"/>
      <c r="B25" s="18" t="s">
        <v>13</v>
      </c>
      <c r="C25" s="19"/>
      <c r="D25" s="47" t="s">
        <v>12</v>
      </c>
      <c r="E25" s="47"/>
      <c r="F25" s="47"/>
      <c r="G25" s="47"/>
      <c r="H25" s="47"/>
      <c r="I25" s="47"/>
      <c r="J25" s="47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s="3" customFormat="1" x14ac:dyDescent="0.25">
      <c r="A26" s="11"/>
      <c r="B26" s="18" t="s">
        <v>111</v>
      </c>
      <c r="C26" s="19"/>
      <c r="D26" s="48" t="s">
        <v>112</v>
      </c>
      <c r="E26" s="48"/>
      <c r="F26" s="48"/>
      <c r="G26" s="48"/>
      <c r="H26" s="48"/>
      <c r="I26" s="48"/>
      <c r="J26" s="48"/>
      <c r="K26" s="11"/>
      <c r="L26" s="49"/>
      <c r="M26" s="11"/>
      <c r="N26" s="11"/>
      <c r="O26" s="11"/>
      <c r="P26" s="11"/>
      <c r="Q26" s="11"/>
      <c r="R26" s="11"/>
      <c r="S26" s="11"/>
      <c r="T26" s="11"/>
      <c r="U26" s="11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s="3" customFormat="1" x14ac:dyDescent="0.25">
      <c r="A27" s="11"/>
      <c r="B27" s="18" t="s">
        <v>85</v>
      </c>
      <c r="C27" s="19"/>
      <c r="D27" s="47" t="s">
        <v>45</v>
      </c>
      <c r="E27" s="47"/>
      <c r="F27" s="47"/>
      <c r="G27" s="47"/>
      <c r="H27" s="47"/>
      <c r="I27" s="47"/>
      <c r="J27" s="47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s="3" customFormat="1" x14ac:dyDescent="0.25">
      <c r="A28" s="11"/>
      <c r="B28" s="18" t="s">
        <v>14</v>
      </c>
      <c r="C28" s="19"/>
      <c r="D28" s="47" t="s">
        <v>43</v>
      </c>
      <c r="E28" s="47"/>
      <c r="F28" s="47"/>
      <c r="G28" s="47"/>
      <c r="H28" s="47"/>
      <c r="I28" s="47"/>
      <c r="J28" s="47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s="3" customFormat="1" x14ac:dyDescent="0.25">
      <c r="A29" s="11"/>
      <c r="B29" s="18" t="s">
        <v>15</v>
      </c>
      <c r="C29" s="19"/>
      <c r="D29" s="47" t="s">
        <v>44</v>
      </c>
      <c r="E29" s="47"/>
      <c r="F29" s="47"/>
      <c r="G29" s="47"/>
      <c r="H29" s="47"/>
      <c r="I29" s="47"/>
      <c r="J29" s="47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s="3" customFormat="1" x14ac:dyDescent="0.25">
      <c r="A30" s="11"/>
      <c r="B30" s="18" t="s">
        <v>51</v>
      </c>
      <c r="C30" s="19"/>
      <c r="D30" s="50" t="s">
        <v>52</v>
      </c>
      <c r="E30" s="51"/>
      <c r="F30" s="51"/>
      <c r="G30" s="51"/>
      <c r="H30" s="51"/>
      <c r="I30" s="51"/>
      <c r="J30" s="52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s="3" customFormat="1" x14ac:dyDescent="0.25">
      <c r="A31" s="11"/>
      <c r="B31" s="18" t="s">
        <v>53</v>
      </c>
      <c r="C31" s="19"/>
      <c r="D31" s="50" t="s">
        <v>54</v>
      </c>
      <c r="E31" s="51"/>
      <c r="F31" s="51"/>
      <c r="G31" s="51"/>
      <c r="H31" s="51"/>
      <c r="I31" s="51"/>
      <c r="J31" s="52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s="3" customFormat="1" x14ac:dyDescent="0.25">
      <c r="A32" s="11"/>
      <c r="B32" s="18" t="s">
        <v>16</v>
      </c>
      <c r="C32" s="19"/>
      <c r="D32" s="53">
        <v>5000</v>
      </c>
      <c r="E32" s="54"/>
      <c r="F32" s="54"/>
      <c r="G32" s="54"/>
      <c r="H32" s="54"/>
      <c r="I32" s="54"/>
      <c r="J32" s="55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s="3" customFormat="1" x14ac:dyDescent="0.25">
      <c r="A33" s="11"/>
      <c r="B33" s="18" t="s">
        <v>55</v>
      </c>
      <c r="C33" s="19"/>
      <c r="D33" s="56">
        <v>1000</v>
      </c>
      <c r="E33" s="57"/>
      <c r="F33" s="57"/>
      <c r="G33" s="57"/>
      <c r="H33" s="57"/>
      <c r="I33" s="57"/>
      <c r="J33" s="58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s="3" customFormat="1" x14ac:dyDescent="0.25">
      <c r="A34" s="11"/>
      <c r="B34" s="18" t="s">
        <v>56</v>
      </c>
      <c r="C34" s="19"/>
      <c r="D34" s="56">
        <v>1000</v>
      </c>
      <c r="E34" s="57"/>
      <c r="F34" s="57"/>
      <c r="G34" s="57"/>
      <c r="H34" s="57"/>
      <c r="I34" s="57"/>
      <c r="J34" s="58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3" customFormat="1" x14ac:dyDescent="0.25">
      <c r="A35" s="11"/>
      <c r="B35" s="18" t="s">
        <v>17</v>
      </c>
      <c r="C35" s="19"/>
      <c r="D35" s="59" t="s">
        <v>60</v>
      </c>
      <c r="E35" s="59"/>
      <c r="F35" s="59"/>
      <c r="G35" s="59"/>
      <c r="H35" s="59"/>
      <c r="I35" s="59"/>
      <c r="J35" s="59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s="3" customFormat="1" x14ac:dyDescent="0.25">
      <c r="A36" s="11"/>
      <c r="B36" s="18" t="s">
        <v>18</v>
      </c>
      <c r="C36" s="19"/>
      <c r="D36" s="59" t="s">
        <v>59</v>
      </c>
      <c r="E36" s="59"/>
      <c r="F36" s="59"/>
      <c r="G36" s="59"/>
      <c r="H36" s="59"/>
      <c r="I36" s="59"/>
      <c r="J36" s="59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s="3" customFormat="1" x14ac:dyDescent="0.25">
      <c r="A37" s="11"/>
      <c r="B37" s="18" t="s">
        <v>19</v>
      </c>
      <c r="C37" s="19"/>
      <c r="D37" s="59" t="s">
        <v>58</v>
      </c>
      <c r="E37" s="59"/>
      <c r="F37" s="59"/>
      <c r="G37" s="59"/>
      <c r="H37" s="59"/>
      <c r="I37" s="59"/>
      <c r="J37" s="59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s="3" customFormat="1" x14ac:dyDescent="0.25">
      <c r="A38" s="11"/>
      <c r="B38" s="18" t="s">
        <v>20</v>
      </c>
      <c r="C38" s="19"/>
      <c r="D38" s="47" t="s">
        <v>57</v>
      </c>
      <c r="E38" s="47"/>
      <c r="F38" s="47"/>
      <c r="G38" s="47"/>
      <c r="H38" s="47"/>
      <c r="I38" s="47"/>
      <c r="J38" s="47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s="3" customFormat="1" x14ac:dyDescent="0.25">
      <c r="A39" s="11"/>
      <c r="B39" s="18" t="s">
        <v>21</v>
      </c>
      <c r="C39" s="19"/>
      <c r="D39" s="47" t="s">
        <v>57</v>
      </c>
      <c r="E39" s="47"/>
      <c r="F39" s="47"/>
      <c r="G39" s="47"/>
      <c r="H39" s="47"/>
      <c r="I39" s="47"/>
      <c r="J39" s="47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3" customFormat="1" x14ac:dyDescent="0.25">
      <c r="A40" s="11"/>
      <c r="B40" s="18" t="s">
        <v>22</v>
      </c>
      <c r="C40" s="19"/>
      <c r="D40" s="47" t="s">
        <v>57</v>
      </c>
      <c r="E40" s="47"/>
      <c r="F40" s="47"/>
      <c r="G40" s="47"/>
      <c r="H40" s="47"/>
      <c r="I40" s="47"/>
      <c r="J40" s="47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3" customFormat="1" x14ac:dyDescent="0.25">
      <c r="A41" s="11"/>
      <c r="B41" s="18" t="s">
        <v>23</v>
      </c>
      <c r="C41" s="19"/>
      <c r="D41" s="47" t="s">
        <v>57</v>
      </c>
      <c r="E41" s="47"/>
      <c r="F41" s="47"/>
      <c r="G41" s="47"/>
      <c r="H41" s="47"/>
      <c r="I41" s="47"/>
      <c r="J41" s="47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s="3" customFormat="1" x14ac:dyDescent="0.25">
      <c r="A42" s="11"/>
      <c r="B42" s="18" t="s">
        <v>24</v>
      </c>
      <c r="C42" s="19"/>
      <c r="D42" s="47" t="s">
        <v>57</v>
      </c>
      <c r="E42" s="47"/>
      <c r="F42" s="47"/>
      <c r="G42" s="47"/>
      <c r="H42" s="47"/>
      <c r="I42" s="47"/>
      <c r="J42" s="47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2" customFormat="1" ht="6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34" s="3" customFormat="1" x14ac:dyDescent="0.25">
      <c r="A44" s="11"/>
      <c r="B44" s="12" t="s">
        <v>37</v>
      </c>
      <c r="C44" s="13"/>
      <c r="D44" s="13"/>
      <c r="E44" s="13"/>
      <c r="F44" s="13"/>
      <c r="G44" s="13"/>
      <c r="H44" s="13"/>
      <c r="I44" s="13"/>
      <c r="J44" s="14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s="2" customFormat="1" ht="6.75" customHeight="1" x14ac:dyDescent="0.25">
      <c r="A45" s="11"/>
      <c r="B45" s="11"/>
      <c r="C45" s="11"/>
      <c r="D45" s="17"/>
      <c r="E45" s="11"/>
      <c r="F45" s="17"/>
      <c r="G45" s="11"/>
      <c r="H45" s="60"/>
      <c r="I45" s="61"/>
      <c r="J45" s="6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34" s="3" customFormat="1" x14ac:dyDescent="0.25">
      <c r="A46" s="62"/>
      <c r="B46" s="63" t="s">
        <v>25</v>
      </c>
      <c r="C46" s="64"/>
      <c r="D46" s="65" t="s">
        <v>26</v>
      </c>
      <c r="E46" s="15"/>
      <c r="F46" s="65" t="s">
        <v>63</v>
      </c>
      <c r="G46" s="15"/>
      <c r="H46" s="66">
        <v>3236.8</v>
      </c>
      <c r="I46" s="67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s="3" customFormat="1" ht="6" customHeight="1" x14ac:dyDescent="0.25">
      <c r="A47" s="11"/>
      <c r="B47" s="68"/>
      <c r="C47" s="11"/>
      <c r="D47" s="16"/>
      <c r="E47" s="11"/>
      <c r="F47" s="69"/>
      <c r="G47" s="11"/>
      <c r="H47" s="69"/>
      <c r="I47" s="69"/>
      <c r="J47" s="69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s="3" customFormat="1" x14ac:dyDescent="0.25">
      <c r="A48" s="11"/>
      <c r="B48" s="12" t="s">
        <v>61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4"/>
      <c r="U48" s="11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s="3" customFormat="1" ht="7.5" customHeight="1" thickBot="1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s="3" customFormat="1" ht="15.75" thickBot="1" x14ac:dyDescent="0.3">
      <c r="A50" s="11"/>
      <c r="B50" s="70" t="s">
        <v>28</v>
      </c>
      <c r="C50" s="71"/>
      <c r="D50" s="71"/>
      <c r="E50" s="71"/>
      <c r="F50" s="71"/>
      <c r="G50" s="71"/>
      <c r="H50" s="71"/>
      <c r="I50" s="71"/>
      <c r="J50" s="72"/>
      <c r="K50" s="73"/>
      <c r="L50" s="70" t="s">
        <v>29</v>
      </c>
      <c r="M50" s="71"/>
      <c r="N50" s="71"/>
      <c r="O50" s="71"/>
      <c r="P50" s="71"/>
      <c r="Q50" s="71"/>
      <c r="R50" s="71"/>
      <c r="S50" s="71"/>
      <c r="T50" s="72"/>
      <c r="U50" s="11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s="3" customFormat="1" ht="42.75" customHeight="1" x14ac:dyDescent="0.25">
      <c r="A51" s="11"/>
      <c r="B51" s="74" t="s">
        <v>30</v>
      </c>
      <c r="C51" s="75"/>
      <c r="D51" s="76" t="s">
        <v>31</v>
      </c>
      <c r="E51" s="75"/>
      <c r="F51" s="77" t="s">
        <v>32</v>
      </c>
      <c r="G51" s="77"/>
      <c r="H51" s="77" t="s">
        <v>48</v>
      </c>
      <c r="I51" s="77"/>
      <c r="J51" s="78" t="s">
        <v>49</v>
      </c>
      <c r="K51" s="77"/>
      <c r="L51" s="79" t="s">
        <v>33</v>
      </c>
      <c r="M51" s="80"/>
      <c r="N51" s="81" t="s">
        <v>34</v>
      </c>
      <c r="O51" s="82"/>
      <c r="P51" s="82" t="s">
        <v>47</v>
      </c>
      <c r="Q51" s="82"/>
      <c r="R51" s="83" t="s">
        <v>27</v>
      </c>
      <c r="S51" s="82" t="s">
        <v>35</v>
      </c>
      <c r="T51" s="84" t="s">
        <v>36</v>
      </c>
      <c r="U51" s="11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s="7" customFormat="1" hidden="1" x14ac:dyDescent="0.25">
      <c r="A52" s="85"/>
      <c r="B52" s="86" t="s">
        <v>82</v>
      </c>
      <c r="C52" s="87"/>
      <c r="D52" s="88" t="s">
        <v>46</v>
      </c>
      <c r="E52" s="89"/>
      <c r="F52" s="90" t="s">
        <v>12</v>
      </c>
      <c r="G52" s="49"/>
      <c r="H52" s="91">
        <f>40%*2%</f>
        <v>8.0000000000000002E-3</v>
      </c>
      <c r="I52" s="85"/>
      <c r="J52" s="91">
        <f>30%*20%</f>
        <v>0.06</v>
      </c>
      <c r="K52" s="92"/>
      <c r="L52" s="90" t="s">
        <v>12</v>
      </c>
      <c r="M52" s="93"/>
      <c r="N52" s="94">
        <f>2.2%-H52</f>
        <v>1.4000000000000002E-2</v>
      </c>
      <c r="O52" s="93"/>
      <c r="P52" s="95">
        <f>20%-J52</f>
        <v>0.14000000000000001</v>
      </c>
      <c r="Q52" s="93"/>
      <c r="R52" s="96" t="s">
        <v>46</v>
      </c>
      <c r="S52" s="96" t="s">
        <v>12</v>
      </c>
      <c r="T52" s="96" t="s">
        <v>12</v>
      </c>
      <c r="U52" s="85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34" s="3" customFormat="1" ht="6.75" hidden="1" customHeight="1" x14ac:dyDescent="0.25">
      <c r="A53" s="11"/>
      <c r="B53" s="74"/>
      <c r="C53" s="75"/>
      <c r="D53" s="76"/>
      <c r="E53" s="75"/>
      <c r="F53" s="77"/>
      <c r="G53" s="77"/>
      <c r="H53" s="77"/>
      <c r="I53" s="77"/>
      <c r="J53" s="77"/>
      <c r="K53" s="77"/>
      <c r="L53" s="97"/>
      <c r="M53" s="80"/>
      <c r="N53" s="98"/>
      <c r="O53" s="99"/>
      <c r="P53" s="99"/>
      <c r="Q53" s="99"/>
      <c r="R53" s="100"/>
      <c r="S53" s="99"/>
      <c r="T53" s="101"/>
      <c r="U53" s="11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s="3" customFormat="1" x14ac:dyDescent="0.25">
      <c r="A54" s="11"/>
      <c r="B54" s="102" t="s">
        <v>113</v>
      </c>
      <c r="C54" s="103"/>
      <c r="D54" s="104" t="s">
        <v>46</v>
      </c>
      <c r="E54" s="89"/>
      <c r="F54" s="105" t="s">
        <v>12</v>
      </c>
      <c r="G54" s="106"/>
      <c r="H54" s="107">
        <f>H52</f>
        <v>8.0000000000000002E-3</v>
      </c>
      <c r="I54" s="108"/>
      <c r="J54" s="109">
        <f>25%*20%</f>
        <v>0.05</v>
      </c>
      <c r="K54" s="110"/>
      <c r="L54" s="105" t="s">
        <v>12</v>
      </c>
      <c r="M54" s="93"/>
      <c r="N54" s="111">
        <f>2.2%-H54</f>
        <v>1.4000000000000002E-2</v>
      </c>
      <c r="O54" s="112"/>
      <c r="P54" s="113">
        <f>20%-J54</f>
        <v>0.15000000000000002</v>
      </c>
      <c r="Q54" s="114"/>
      <c r="R54" s="115" t="s">
        <v>46</v>
      </c>
      <c r="S54" s="115" t="s">
        <v>12</v>
      </c>
      <c r="T54" s="115" t="s">
        <v>12</v>
      </c>
      <c r="U54" s="116"/>
      <c r="V54" s="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s="3" customFormat="1" ht="6.75" customHeight="1" x14ac:dyDescent="0.25">
      <c r="A55" s="11"/>
      <c r="B55" s="74"/>
      <c r="C55" s="75"/>
      <c r="D55" s="76"/>
      <c r="E55" s="75"/>
      <c r="F55" s="77"/>
      <c r="G55" s="77"/>
      <c r="H55" s="117"/>
      <c r="I55" s="77"/>
      <c r="J55" s="77"/>
      <c r="K55" s="77"/>
      <c r="L55" s="97"/>
      <c r="M55" s="80"/>
      <c r="N55" s="98"/>
      <c r="O55" s="99"/>
      <c r="P55" s="99"/>
      <c r="Q55" s="99"/>
      <c r="R55" s="100"/>
      <c r="S55" s="99"/>
      <c r="T55" s="101"/>
      <c r="U55" s="11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s="3" customFormat="1" x14ac:dyDescent="0.25">
      <c r="A56" s="11"/>
      <c r="B56" s="102" t="s">
        <v>83</v>
      </c>
      <c r="C56" s="103"/>
      <c r="D56" s="104" t="s">
        <v>46</v>
      </c>
      <c r="E56" s="89"/>
      <c r="F56" s="105" t="s">
        <v>12</v>
      </c>
      <c r="G56" s="106"/>
      <c r="H56" s="107">
        <f>H54</f>
        <v>8.0000000000000002E-3</v>
      </c>
      <c r="I56" s="108"/>
      <c r="J56" s="109">
        <f>40%*20%</f>
        <v>8.0000000000000016E-2</v>
      </c>
      <c r="K56" s="110"/>
      <c r="L56" s="105" t="s">
        <v>12</v>
      </c>
      <c r="M56" s="85"/>
      <c r="N56" s="111">
        <f>2.2%-H56</f>
        <v>1.4000000000000002E-2</v>
      </c>
      <c r="O56" s="118"/>
      <c r="P56" s="113">
        <f>20%-J56</f>
        <v>0.12</v>
      </c>
      <c r="Q56" s="110"/>
      <c r="R56" s="115" t="s">
        <v>46</v>
      </c>
      <c r="S56" s="115" t="s">
        <v>12</v>
      </c>
      <c r="T56" s="115" t="s">
        <v>12</v>
      </c>
      <c r="U56" s="119"/>
      <c r="V56" s="6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s="3" customFormat="1" ht="11.25" customHeight="1" x14ac:dyDescent="0.25">
      <c r="A57" s="11"/>
      <c r="B57" s="16"/>
      <c r="C57" s="11"/>
      <c r="D57" s="16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s="2" customFormat="1" x14ac:dyDescent="0.25">
      <c r="A58" s="11"/>
      <c r="B58" s="120" t="s">
        <v>80</v>
      </c>
      <c r="C58" s="121"/>
      <c r="D58" s="121"/>
      <c r="E58" s="121"/>
      <c r="F58" s="121"/>
      <c r="G58" s="121"/>
      <c r="H58" s="121"/>
      <c r="I58" s="121"/>
      <c r="J58" s="121"/>
      <c r="K58" s="11"/>
      <c r="L58" s="11"/>
      <c r="M58" s="11"/>
      <c r="N58" s="11"/>
      <c r="O58" s="11"/>
      <c r="P58" s="11"/>
      <c r="Q58" s="11"/>
      <c r="R58" s="122"/>
      <c r="S58" s="11"/>
      <c r="T58" s="11"/>
      <c r="U58" s="11"/>
    </row>
    <row r="59" spans="1:34" s="2" customFormat="1" ht="10.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34" s="2" customFormat="1" x14ac:dyDescent="0.25">
      <c r="A60" s="11"/>
      <c r="B60" s="123" t="s">
        <v>0</v>
      </c>
      <c r="C60" s="11"/>
      <c r="D60" s="123" t="s">
        <v>81</v>
      </c>
      <c r="E60" s="11"/>
      <c r="F60" s="11"/>
      <c r="G60" s="11"/>
      <c r="H60" s="11"/>
      <c r="I60" s="11"/>
      <c r="J60" s="49"/>
      <c r="K60" s="11"/>
      <c r="L60" s="11"/>
      <c r="M60" s="11"/>
      <c r="N60" s="85"/>
      <c r="O60" s="11"/>
      <c r="P60" s="49"/>
      <c r="Q60" s="11"/>
      <c r="R60" s="11"/>
      <c r="S60" s="11"/>
      <c r="T60" s="11"/>
      <c r="U60" s="11"/>
    </row>
    <row r="61" spans="1:34" s="2" customFormat="1" ht="29.25" customHeight="1" x14ac:dyDescent="0.25">
      <c r="A61" s="11"/>
      <c r="B61" s="124" t="s">
        <v>65</v>
      </c>
      <c r="C61" s="11"/>
      <c r="D61" s="124" t="s">
        <v>87</v>
      </c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34" s="2" customFormat="1" x14ac:dyDescent="0.25">
      <c r="A62" s="11"/>
      <c r="B62" s="124" t="s">
        <v>64</v>
      </c>
      <c r="C62" s="11"/>
      <c r="D62" s="124" t="s">
        <v>86</v>
      </c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34" s="2" customFormat="1" x14ac:dyDescent="0.25">
      <c r="A63" s="11"/>
      <c r="B63" s="124" t="s">
        <v>66</v>
      </c>
      <c r="C63" s="11"/>
      <c r="D63" s="124" t="s">
        <v>88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34" s="2" customFormat="1" x14ac:dyDescent="0.25">
      <c r="A64" s="11"/>
      <c r="B64" s="124" t="s">
        <v>67</v>
      </c>
      <c r="C64" s="11"/>
      <c r="D64" s="124" t="s">
        <v>89</v>
      </c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21" s="2" customFormat="1" x14ac:dyDescent="0.25">
      <c r="A65" s="11"/>
      <c r="B65" s="124" t="s">
        <v>66</v>
      </c>
      <c r="C65" s="11"/>
      <c r="D65" s="124" t="s">
        <v>90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1" s="2" customFormat="1" x14ac:dyDescent="0.25">
      <c r="A66" s="11"/>
      <c r="B66" s="124" t="s">
        <v>104</v>
      </c>
      <c r="C66" s="11"/>
      <c r="D66" s="124" t="s">
        <v>105</v>
      </c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s="2" customFormat="1" x14ac:dyDescent="0.25">
      <c r="A67" s="11"/>
      <c r="B67" s="124" t="s">
        <v>68</v>
      </c>
      <c r="C67" s="11"/>
      <c r="D67" s="124" t="s">
        <v>91</v>
      </c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1" s="2" customFormat="1" ht="30" x14ac:dyDescent="0.25">
      <c r="A68" s="11"/>
      <c r="B68" s="124" t="s">
        <v>106</v>
      </c>
      <c r="C68" s="11"/>
      <c r="D68" s="124" t="s">
        <v>107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s="2" customFormat="1" x14ac:dyDescent="0.25">
      <c r="A69" s="11"/>
      <c r="B69" s="124" t="s">
        <v>69</v>
      </c>
      <c r="C69" s="11"/>
      <c r="D69" s="124" t="s">
        <v>92</v>
      </c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s="2" customFormat="1" ht="30" x14ac:dyDescent="0.25">
      <c r="A70" s="11"/>
      <c r="B70" s="124" t="s">
        <v>70</v>
      </c>
      <c r="C70" s="11"/>
      <c r="D70" s="124" t="s">
        <v>93</v>
      </c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1" s="2" customFormat="1" x14ac:dyDescent="0.25">
      <c r="A71" s="11"/>
      <c r="B71" s="124" t="s">
        <v>71</v>
      </c>
      <c r="C71" s="11"/>
      <c r="D71" s="124" t="s">
        <v>94</v>
      </c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1" s="2" customFormat="1" ht="30" x14ac:dyDescent="0.25">
      <c r="A72" s="11"/>
      <c r="B72" s="124" t="s">
        <v>72</v>
      </c>
      <c r="C72" s="11"/>
      <c r="D72" s="124" t="s">
        <v>95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s="2" customFormat="1" ht="30" x14ac:dyDescent="0.25">
      <c r="A73" s="11"/>
      <c r="B73" s="124" t="s">
        <v>74</v>
      </c>
      <c r="C73" s="11"/>
      <c r="D73" s="124" t="s">
        <v>97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1" s="2" customFormat="1" ht="29.25" customHeight="1" x14ac:dyDescent="0.25">
      <c r="A74" s="11"/>
      <c r="B74" s="124" t="s">
        <v>73</v>
      </c>
      <c r="C74" s="11"/>
      <c r="D74" s="124" t="s">
        <v>96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1:21" s="2" customFormat="1" ht="30" x14ac:dyDescent="0.25">
      <c r="A75" s="11"/>
      <c r="B75" s="124" t="s">
        <v>75</v>
      </c>
      <c r="C75" s="11"/>
      <c r="D75" s="124" t="s">
        <v>98</v>
      </c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spans="1:21" s="2" customFormat="1" x14ac:dyDescent="0.25">
      <c r="A76" s="11"/>
      <c r="B76" s="124" t="s">
        <v>76</v>
      </c>
      <c r="C76" s="11"/>
      <c r="D76" s="124" t="s">
        <v>99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1:21" s="2" customFormat="1" ht="30" x14ac:dyDescent="0.25">
      <c r="A77" s="11"/>
      <c r="B77" s="124" t="s">
        <v>77</v>
      </c>
      <c r="C77" s="11"/>
      <c r="D77" s="124" t="s">
        <v>100</v>
      </c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</row>
    <row r="78" spans="1:21" s="2" customFormat="1" ht="30" x14ac:dyDescent="0.25">
      <c r="A78" s="11"/>
      <c r="B78" s="124" t="s">
        <v>78</v>
      </c>
      <c r="C78" s="11"/>
      <c r="D78" s="124" t="s">
        <v>101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1:21" s="2" customFormat="1" ht="29.25" customHeight="1" x14ac:dyDescent="0.25">
      <c r="A79" s="11"/>
      <c r="B79" s="124" t="s">
        <v>108</v>
      </c>
      <c r="C79" s="11"/>
      <c r="D79" s="124" t="s">
        <v>109</v>
      </c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spans="1:21" s="2" customFormat="1" ht="30" x14ac:dyDescent="0.25">
      <c r="A80" s="11"/>
      <c r="B80" s="124" t="s">
        <v>84</v>
      </c>
      <c r="C80" s="11"/>
      <c r="D80" s="125" t="s">
        <v>102</v>
      </c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</row>
    <row r="81" spans="1:21" s="2" customFormat="1" ht="30" x14ac:dyDescent="0.25">
      <c r="A81" s="11"/>
      <c r="B81" s="124" t="s">
        <v>79</v>
      </c>
      <c r="C81" s="11"/>
      <c r="D81" s="125" t="s">
        <v>103</v>
      </c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s="2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</row>
    <row r="83" spans="1:21" s="2" customForma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1" s="2" customFormat="1" x14ac:dyDescent="0.25">
      <c r="B84"/>
    </row>
    <row r="85" spans="1:21" s="2" customFormat="1" x14ac:dyDescent="0.25"/>
    <row r="86" spans="1:21" s="2" customFormat="1" x14ac:dyDescent="0.25"/>
    <row r="87" spans="1:21" s="2" customFormat="1" x14ac:dyDescent="0.25"/>
    <row r="88" spans="1:21" s="2" customFormat="1" x14ac:dyDescent="0.25"/>
    <row r="89" spans="1:21" s="2" customFormat="1" x14ac:dyDescent="0.25"/>
    <row r="90" spans="1:21" s="2" customFormat="1" x14ac:dyDescent="0.25"/>
    <row r="91" spans="1:21" s="2" customFormat="1" x14ac:dyDescent="0.25"/>
    <row r="92" spans="1:21" s="2" customFormat="1" x14ac:dyDescent="0.25"/>
    <row r="93" spans="1:21" s="2" customFormat="1" x14ac:dyDescent="0.25"/>
    <row r="94" spans="1:21" s="2" customFormat="1" x14ac:dyDescent="0.25"/>
    <row r="95" spans="1:21" s="2" customFormat="1" x14ac:dyDescent="0.25"/>
    <row r="96" spans="1:21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</sheetData>
  <sheetProtection algorithmName="SHA-512" hashValue="TdUkGvOYdRgtbcyk64/W6ztR76EQf/1zNlaBxNlBsdCHvr1QmC7dEKOokayNkAoRUF+aBHfwkX4foFPNaNYrdg==" saltValue="WP45PfVKfSbo3EaWflGgCw==" spinCount="100000" sheet="1" objects="1" scenarios="1"/>
  <sortState xmlns:xlrd2="http://schemas.microsoft.com/office/spreadsheetml/2017/richdata2" ref="B61:D80">
    <sortCondition ref="D61:D80"/>
  </sortState>
  <mergeCells count="32">
    <mergeCell ref="B58:J58"/>
    <mergeCell ref="L50:T50"/>
    <mergeCell ref="B7:J7"/>
    <mergeCell ref="D9:J9"/>
    <mergeCell ref="D10:J10"/>
    <mergeCell ref="D11:J11"/>
    <mergeCell ref="D15:J15"/>
    <mergeCell ref="D13:J13"/>
    <mergeCell ref="D16:J16"/>
    <mergeCell ref="D17:J17"/>
    <mergeCell ref="D18:J18"/>
    <mergeCell ref="B20:J20"/>
    <mergeCell ref="D22:J22"/>
    <mergeCell ref="D23:J23"/>
    <mergeCell ref="D24:J24"/>
    <mergeCell ref="D25:J25"/>
    <mergeCell ref="D26:J26"/>
    <mergeCell ref="D27:J27"/>
    <mergeCell ref="D28:J28"/>
    <mergeCell ref="D29:J29"/>
    <mergeCell ref="D32:J32"/>
    <mergeCell ref="D35:J35"/>
    <mergeCell ref="D36:J36"/>
    <mergeCell ref="D37:J37"/>
    <mergeCell ref="D38:J38"/>
    <mergeCell ref="D39:J39"/>
    <mergeCell ref="B50:J50"/>
    <mergeCell ref="D40:J40"/>
    <mergeCell ref="D41:J41"/>
    <mergeCell ref="D42:J42"/>
    <mergeCell ref="B48:T48"/>
    <mergeCell ref="B44:J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properties xmlns="http://www.imanage.com/work/xmlschema">
  <documentid>DOCS!8057866.2</documentid>
  <senderid>VALERIA.SIQUEIRA</senderid>
  <senderemail>VALERIA.SIQUEIRA@CEPEDA.LAW</senderemail>
  <lastmodified>2025-01-07T11:17:11.0000000-03:00</lastmodified>
  <database>DOCS</database>
</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4A4E96ECDA545AAB5AD7ECE4AA18F" ma:contentTypeVersion="4" ma:contentTypeDescription="Create a new document." ma:contentTypeScope="" ma:versionID="003e228e266154a24b0c5e60be637d81">
  <xsd:schema xmlns:xsd="http://www.w3.org/2001/XMLSchema" xmlns:xs="http://www.w3.org/2001/XMLSchema" xmlns:p="http://schemas.microsoft.com/office/2006/metadata/properties" xmlns:ns3="ba18ce64-949c-4a67-8c1e-f3efd30c4c92" targetNamespace="http://schemas.microsoft.com/office/2006/metadata/properties" ma:root="true" ma:fieldsID="c5062f0da7084aed6070f446af147dea" ns3:_="">
    <xsd:import namespace="ba18ce64-949c-4a67-8c1e-f3efd30c4c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8ce64-949c-4a67-8c1e-f3efd30c4c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92C62C-8117-41BE-9A77-A470F51B1322}">
  <ds:schemaRefs>
    <ds:schemaRef ds:uri="http://purl.org/dc/terms/"/>
    <ds:schemaRef ds:uri="http://schemas.openxmlformats.org/package/2006/metadata/core-properties"/>
    <ds:schemaRef ds:uri="ba18ce64-949c-4a67-8c1e-f3efd30c4c9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CACCEC3-C7C3-47DD-8717-8A96A21D12A9}">
  <ds:schemaRefs>
    <ds:schemaRef ds:uri="http://www.imanage.com/work/xmlschema"/>
  </ds:schemaRefs>
</ds:datastoreItem>
</file>

<file path=customXml/itemProps3.xml><?xml version="1.0" encoding="utf-8"?>
<ds:datastoreItem xmlns:ds="http://schemas.openxmlformats.org/officeDocument/2006/customXml" ds:itemID="{0C5E41E4-3A1E-491B-A29E-4BDDD64F3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8ce64-949c-4a67-8c1e-f3efd30c4c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3314D3E-A35D-42A3-9DF3-486C5630E9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Armor Axe FIC FIM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Glaucy Vulcano</dc:creator>
  <cp:lastModifiedBy>Mohamad Kahil</cp:lastModifiedBy>
  <cp:lastPrinted>2024-12-03T17:13:07Z</cp:lastPrinted>
  <dcterms:created xsi:type="dcterms:W3CDTF">2024-12-03T12:20:43Z</dcterms:created>
  <dcterms:modified xsi:type="dcterms:W3CDTF">2025-06-01T16:27:34Z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0x0101000FE4A4E96ECDA545AAB5AD7ECE4AA18F</vt:lpwstr>
  </property>
</Properties>
</file>