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G:\Meu Drive\WORKS\Clientes-On\Armor\Armor-Capital\2025\planilha-2025\2025\NOV\"/>
    </mc:Choice>
  </mc:AlternateContent>
  <xr:revisionPtr revIDLastSave="0" documentId="13_ncr:1_{6CEA9535-712F-4294-B862-E6A495CDA4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mor Sword FIC FI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7" i="1" l="1"/>
  <c r="P58" i="1"/>
  <c r="P59" i="1"/>
  <c r="P56" i="1"/>
  <c r="N59" i="1"/>
  <c r="N58" i="1"/>
  <c r="N57" i="1"/>
  <c r="N56" i="1"/>
  <c r="N52" i="1"/>
  <c r="N54" i="1"/>
  <c r="H54" i="1"/>
  <c r="P52" i="1"/>
  <c r="J52" i="1"/>
  <c r="H52" i="1"/>
</calcChain>
</file>

<file path=xl/sharedStrings.xml><?xml version="1.0" encoding="utf-8"?>
<sst xmlns="http://schemas.openxmlformats.org/spreadsheetml/2006/main" count="143" uniqueCount="110">
  <si>
    <t>Sumário da Remuneração de Prestadores de Serviços</t>
  </si>
  <si>
    <t>Mês/Ano de Referência</t>
  </si>
  <si>
    <t>Fundo</t>
  </si>
  <si>
    <t>Armor Sword Fundo de Investimento Financeiro Em Cotas de Fundos de Investimento Multimercado</t>
  </si>
  <si>
    <t>CNPJ</t>
  </si>
  <si>
    <t>44.613.740/0001-79</t>
  </si>
  <si>
    <t>Prestadores de Serviços Essenciais</t>
  </si>
  <si>
    <t>Gestor de Recursos</t>
  </si>
  <si>
    <t>Armor Gestora de Recursos LTDA.</t>
  </si>
  <si>
    <t>CNPJ Gestor</t>
  </si>
  <si>
    <t>34.176.302/0001-37</t>
  </si>
  <si>
    <t>Administrador Fiduciário</t>
  </si>
  <si>
    <r>
      <rPr>
        <sz val="11"/>
        <rFont val="Calibri"/>
        <family val="2"/>
      </rPr>
      <t>BTG Pactual Serviços Financeiros DTVM</t>
    </r>
    <r>
      <rPr>
        <strike/>
        <sz val="11"/>
        <color rgb="FFFF0000"/>
        <rFont val="Calibri"/>
        <family val="2"/>
      </rPr>
      <t>.</t>
    </r>
  </si>
  <si>
    <t>CNPJ Administrador</t>
  </si>
  <si>
    <t>59.281.253/0001-23</t>
  </si>
  <si>
    <t xml:space="preserve">Seção I - Características da Classe </t>
  </si>
  <si>
    <t>Classe Relacionada</t>
  </si>
  <si>
    <t>CNPJ da Classe</t>
  </si>
  <si>
    <t>Nome da Subclasse</t>
  </si>
  <si>
    <t>N/A</t>
  </si>
  <si>
    <t>Código da Subclasse</t>
  </si>
  <si>
    <t xml:space="preserve">Taxa Global da Classe </t>
  </si>
  <si>
    <t xml:space="preserve">Taxa de Performance da Classe </t>
  </si>
  <si>
    <t>20% do que exceder 100% o CDI</t>
  </si>
  <si>
    <t>Periodicidade de Pagamento de Performance</t>
  </si>
  <si>
    <t>Semestral</t>
  </si>
  <si>
    <t>Público-Alvo</t>
  </si>
  <si>
    <t>Investidores em Geral</t>
  </si>
  <si>
    <t>Categoria</t>
  </si>
  <si>
    <t>FIF</t>
  </si>
  <si>
    <t>Tipo de Classe</t>
  </si>
  <si>
    <t>Classe Multimercado</t>
  </si>
  <si>
    <t>Investimento Mínimo</t>
  </si>
  <si>
    <t>Movimentação Mínima</t>
  </si>
  <si>
    <t>Saldo Mínimo de Permanência</t>
  </si>
  <si>
    <t>Cotização da Aplicação</t>
  </si>
  <si>
    <t>D+0 da data do pedido</t>
  </si>
  <si>
    <t>Conversão do Resgate</t>
  </si>
  <si>
    <t>D+4 (dias corridos) da data do pedido</t>
  </si>
  <si>
    <t>Pagamento do Resgate</t>
  </si>
  <si>
    <t>D+1 (dia útil) da data da conversão</t>
  </si>
  <si>
    <t>Taxa de Saída</t>
  </si>
  <si>
    <t>Não</t>
  </si>
  <si>
    <t>Carência para Resgate</t>
  </si>
  <si>
    <t>Permite Integralização e Resgate em Ativos?</t>
  </si>
  <si>
    <t>Cisão de Parcela Ilíquida</t>
  </si>
  <si>
    <t>Barreiras aos Resgates</t>
  </si>
  <si>
    <t>Seção II - Administração Fiduciária</t>
  </si>
  <si>
    <t>Taxa de Administração Fiduciária</t>
  </si>
  <si>
    <t xml:space="preserve">Valor Fixo </t>
  </si>
  <si>
    <t xml:space="preserve">Seção III - Acordos Comerciais entre o Gestor e os Distribuidores </t>
  </si>
  <si>
    <t>Distribuição</t>
  </si>
  <si>
    <t>Gestão</t>
  </si>
  <si>
    <t>Acordos de remuneração</t>
  </si>
  <si>
    <t>Faixas de Remuneração</t>
  </si>
  <si>
    <t>Valor Fixo ou Mínimo (anual)</t>
  </si>
  <si>
    <t>Taxa de Distribuição (% sob o PL)</t>
  </si>
  <si>
    <t>Valor Fixo ou Mínimo</t>
  </si>
  <si>
    <t>Taxa de Gestão (sob o PL)</t>
  </si>
  <si>
    <t>Faixa Atual de Remuneração</t>
  </si>
  <si>
    <t>Outras Receitas Recebidas pelo Distribuidor Pagas Diretamente pelos Essenciais</t>
  </si>
  <si>
    <t>Caso Aplicável - Condições Complementares sobre a Forma de Remuneração do Distribuidor</t>
  </si>
  <si>
    <t>Acordo comercial 1</t>
  </si>
  <si>
    <t>Sem Faixa</t>
  </si>
  <si>
    <t>Acordo comercial 2</t>
  </si>
  <si>
    <t>Acordo Comercial 3</t>
  </si>
  <si>
    <t>De 1 a 5 cotistas</t>
  </si>
  <si>
    <t>De 6 a 20 cotistas</t>
  </si>
  <si>
    <t>De 21 a 50 cotistas</t>
  </si>
  <si>
    <t>Acima de 50 cotistas</t>
  </si>
  <si>
    <t>R$ 2077,53 + R$ 53,27 (por cotista)</t>
  </si>
  <si>
    <t>LISTA DE DISTRIBUIDORES CONTRATADOS</t>
  </si>
  <si>
    <t>Distribuidor</t>
  </si>
  <si>
    <t>48.795.256/0001-69</t>
  </si>
  <si>
    <t>Banco Andbank Brasil S.A.</t>
  </si>
  <si>
    <t>62.232.889/0001-90</t>
  </si>
  <si>
    <t>Banco BTG Pactual S.A.</t>
  </si>
  <si>
    <t>Banco Daycoval S.A.</t>
  </si>
  <si>
    <t>58.160.789/0001-28</t>
  </si>
  <si>
    <t xml:space="preserve">Banco Safra S.A. </t>
  </si>
  <si>
    <t>02.685.483/0001-30</t>
  </si>
  <si>
    <t>CM Capital Markets CCTVM Ltda.</t>
  </si>
  <si>
    <t>47.965.438/0001-78</t>
  </si>
  <si>
    <t>EQI Investimentos Corretora de Títulos e Valores Mobiliários S.A.</t>
  </si>
  <si>
    <t>28.650.236/0001-92</t>
  </si>
  <si>
    <t xml:space="preserve">Galápagos Capital Investimentos e Participações Ltda. </t>
  </si>
  <si>
    <t>05.816.451/0001-15</t>
  </si>
  <si>
    <t>Genial Institucional CCTVM S.A.</t>
  </si>
  <si>
    <t>18.945.670/0001-46</t>
  </si>
  <si>
    <t>Inter Distribuidora de Títulos e Valores Mobiliários Ltda.</t>
  </si>
  <si>
    <t>60.701.190/0001.04</t>
  </si>
  <si>
    <t>Itaú Unibanco S.A.</t>
  </si>
  <si>
    <t>12.392.983/0001-38</t>
  </si>
  <si>
    <t>Mirae Asset Wealth Management (Brazil) CCTVM Ltda.</t>
  </si>
  <si>
    <t>04.257.795/0001-79</t>
  </si>
  <si>
    <t>Nova Futura Corretora de Títulos e Valores Mobiliários Ltda.</t>
  </si>
  <si>
    <t>03.751.794/0001-13</t>
  </si>
  <si>
    <t>Terra Investimentos Distribuidora de Títulos e Valores Mobiliários Ltda.</t>
  </si>
  <si>
    <t>29.162.769/0001-98</t>
  </si>
  <si>
    <t>Toro Corretora de Títulos e Valores Mobiliários S.A.</t>
  </si>
  <si>
    <t>62.287.735/0001-03</t>
  </si>
  <si>
    <t>Warren - Renascença Distribuidora de Títulos e Valores Mobiliários Ltda.</t>
  </si>
  <si>
    <t>02.332.886/0001-04</t>
  </si>
  <si>
    <t>Xp Investimentos Corretora de Câmbio, Títulos e Valores Mobiliários S.A.</t>
  </si>
  <si>
    <t>CLASSE ÚNICA DE COTAS DO ARMOR SWORD FUNDO DE INVESTIMENTO FINANCEIRO EM COTAS DE FUNDOS DE INVESTIMENTO MULTIMERCADO RESPONSABILIDADE LIMITADA</t>
  </si>
  <si>
    <t>1,5% (1,7% taxa máxima)</t>
  </si>
  <si>
    <t>Parcela da taxa de performance (distribuidor)</t>
  </si>
  <si>
    <t>Parcela da taxa de performance   (gestor)</t>
  </si>
  <si>
    <t>Sim</t>
  </si>
  <si>
    <t>30.306.294/0001-45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</si>
</sst>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164" formatCode="0.0%"/>
    <numFmt numFmtId="165" formatCode="_-[$R$-416]\ * #,##0.00_-;\-[$R$-416]\ * #,##0.00_-;_-[$R$-416]\ * &quot;-&quot;??_-;_-@_-"/>
  </numFmts>
  <fonts count="11" x14ac:knownFonts="1">
    <font>
      <sz val="11"/>
      <color theme="1"/>
      <name val="Aptos Narrow"/>
      <charset val="134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strike/>
      <sz val="11"/>
      <color rgb="FFFF0000"/>
      <name val="Calibri"/>
      <family val="2"/>
    </font>
    <font>
      <b/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3E3E"/>
        <bgColor indexed="64"/>
      </patternFill>
    </fill>
    <fill>
      <patternFill patternType="solid">
        <fgColor theme="0" tint="-0.149967955565050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auto="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auto="1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157">
    <xf numFmtId="0" fontId="0" fillId="0" borderId="0" xfId="0"/>
    <xf numFmtId="0" fontId="0" fillId="2" borderId="0" xfId="0" applyFill="1"/>
    <xf numFmtId="0" fontId="1" fillId="0" borderId="0" xfId="0" applyFont="1"/>
    <xf numFmtId="0" fontId="1" fillId="2" borderId="0" xfId="0" applyFont="1" applyFill="1"/>
    <xf numFmtId="0" fontId="1" fillId="2" borderId="3" xfId="0" applyFont="1" applyFill="1" applyBorder="1"/>
    <xf numFmtId="0" fontId="3" fillId="4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wrapText="1"/>
    </xf>
    <xf numFmtId="0" fontId="4" fillId="4" borderId="4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8" fontId="4" fillId="4" borderId="4" xfId="0" applyNumberFormat="1" applyFont="1" applyFill="1" applyBorder="1" applyAlignment="1">
      <alignment horizontal="left"/>
    </xf>
    <xf numFmtId="8" fontId="4" fillId="4" borderId="5" xfId="0" applyNumberFormat="1" applyFont="1" applyFill="1" applyBorder="1" applyAlignment="1">
      <alignment horizontal="left"/>
    </xf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0" borderId="16" xfId="0" applyFont="1" applyBorder="1"/>
    <xf numFmtId="0" fontId="1" fillId="2" borderId="7" xfId="0" applyFont="1" applyFill="1" applyBorder="1"/>
    <xf numFmtId="0" fontId="1" fillId="0" borderId="8" xfId="0" applyFont="1" applyBorder="1"/>
    <xf numFmtId="0" fontId="3" fillId="2" borderId="19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4" borderId="20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8" fontId="4" fillId="4" borderId="11" xfId="0" applyNumberFormat="1" applyFont="1" applyFill="1" applyBorder="1" applyAlignment="1">
      <alignment horizontal="left"/>
    </xf>
    <xf numFmtId="0" fontId="3" fillId="2" borderId="0" xfId="0" applyFont="1" applyFill="1"/>
    <xf numFmtId="0" fontId="3" fillId="2" borderId="19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vertical="center"/>
    </xf>
    <xf numFmtId="8" fontId="4" fillId="2" borderId="0" xfId="0" applyNumberFormat="1" applyFont="1" applyFill="1" applyAlignment="1">
      <alignment horizontal="left"/>
    </xf>
    <xf numFmtId="10" fontId="4" fillId="2" borderId="0" xfId="0" applyNumberFormat="1" applyFont="1" applyFill="1" applyAlignment="1">
      <alignment horizontal="left"/>
    </xf>
    <xf numFmtId="10" fontId="4" fillId="4" borderId="11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/>
    </xf>
    <xf numFmtId="17" fontId="4" fillId="2" borderId="0" xfId="0" applyNumberFormat="1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4" fillId="2" borderId="24" xfId="0" applyFont="1" applyFill="1" applyBorder="1" applyAlignment="1">
      <alignment horizontal="left" vertical="center" wrapText="1"/>
    </xf>
    <xf numFmtId="0" fontId="6" fillId="2" borderId="0" xfId="0" applyFont="1" applyFill="1"/>
    <xf numFmtId="0" fontId="4" fillId="4" borderId="23" xfId="0" applyFont="1" applyFill="1" applyBorder="1" applyAlignment="1">
      <alignment horizontal="left"/>
    </xf>
    <xf numFmtId="8" fontId="4" fillId="4" borderId="23" xfId="0" applyNumberFormat="1" applyFont="1" applyFill="1" applyBorder="1" applyAlignment="1">
      <alignment horizontal="left"/>
    </xf>
    <xf numFmtId="0" fontId="1" fillId="2" borderId="10" xfId="0" applyFont="1" applyFill="1" applyBorder="1"/>
    <xf numFmtId="0" fontId="3" fillId="2" borderId="11" xfId="0" applyFont="1" applyFill="1" applyBorder="1" applyAlignment="1">
      <alignment horizontal="left" vertical="center" wrapText="1"/>
    </xf>
    <xf numFmtId="165" fontId="3" fillId="4" borderId="7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center"/>
    </xf>
    <xf numFmtId="0" fontId="3" fillId="2" borderId="27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28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vertical="center" wrapText="1"/>
    </xf>
    <xf numFmtId="164" fontId="5" fillId="2" borderId="3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5" fillId="2" borderId="11" xfId="0" applyFont="1" applyFill="1" applyBorder="1"/>
    <xf numFmtId="10" fontId="4" fillId="4" borderId="23" xfId="0" applyNumberFormat="1" applyFont="1" applyFill="1" applyBorder="1" applyAlignment="1">
      <alignment horizontal="left" vertical="center"/>
    </xf>
    <xf numFmtId="10" fontId="4" fillId="2" borderId="11" xfId="0" applyNumberFormat="1" applyFont="1" applyFill="1" applyBorder="1" applyAlignment="1">
      <alignment horizontal="center" vertical="center"/>
    </xf>
    <xf numFmtId="164" fontId="4" fillId="4" borderId="11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Alignment="1">
      <alignment vertical="center" wrapText="1"/>
    </xf>
    <xf numFmtId="0" fontId="3" fillId="2" borderId="23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30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1" fillId="2" borderId="31" xfId="0" applyFont="1" applyFill="1" applyBorder="1"/>
    <xf numFmtId="0" fontId="1" fillId="2" borderId="11" xfId="0" applyFont="1" applyFill="1" applyBorder="1"/>
    <xf numFmtId="0" fontId="4" fillId="2" borderId="11" xfId="0" applyFont="1" applyFill="1" applyBorder="1"/>
    <xf numFmtId="164" fontId="4" fillId="4" borderId="5" xfId="0" applyNumberFormat="1" applyFont="1" applyFill="1" applyBorder="1" applyAlignment="1">
      <alignment horizontal="left" vertical="center"/>
    </xf>
    <xf numFmtId="164" fontId="4" fillId="2" borderId="0" xfId="0" applyNumberFormat="1" applyFont="1" applyFill="1" applyAlignment="1">
      <alignment horizontal="left" vertical="center"/>
    </xf>
    <xf numFmtId="8" fontId="4" fillId="2" borderId="23" xfId="0" applyNumberFormat="1" applyFont="1" applyFill="1" applyBorder="1" applyAlignment="1">
      <alignment horizontal="left"/>
    </xf>
    <xf numFmtId="0" fontId="1" fillId="2" borderId="4" xfId="0" applyFont="1" applyFill="1" applyBorder="1"/>
    <xf numFmtId="10" fontId="4" fillId="2" borderId="14" xfId="0" applyNumberFormat="1" applyFont="1" applyFill="1" applyBorder="1" applyAlignment="1">
      <alignment horizontal="left" vertical="center"/>
    </xf>
    <xf numFmtId="0" fontId="4" fillId="2" borderId="30" xfId="0" applyFont="1" applyFill="1" applyBorder="1"/>
    <xf numFmtId="164" fontId="4" fillId="2" borderId="3" xfId="0" applyNumberFormat="1" applyFont="1" applyFill="1" applyBorder="1" applyAlignment="1">
      <alignment horizontal="left" vertical="center"/>
    </xf>
    <xf numFmtId="164" fontId="4" fillId="2" borderId="3" xfId="0" applyNumberFormat="1" applyFont="1" applyFill="1" applyBorder="1" applyAlignment="1">
      <alignment horizontal="center" vertical="center"/>
    </xf>
    <xf numFmtId="0" fontId="5" fillId="2" borderId="0" xfId="0" applyFont="1" applyFill="1"/>
    <xf numFmtId="10" fontId="4" fillId="2" borderId="0" xfId="0" applyNumberFormat="1" applyFont="1" applyFill="1" applyAlignment="1">
      <alignment horizontal="center" vertical="center"/>
    </xf>
    <xf numFmtId="0" fontId="3" fillId="2" borderId="35" xfId="0" applyFont="1" applyFill="1" applyBorder="1" applyAlignment="1">
      <alignment vertical="center" wrapText="1"/>
    </xf>
    <xf numFmtId="9" fontId="7" fillId="2" borderId="0" xfId="0" applyNumberFormat="1" applyFont="1" applyFill="1" applyAlignment="1">
      <alignment horizontal="left"/>
    </xf>
    <xf numFmtId="164" fontId="5" fillId="2" borderId="11" xfId="0" applyNumberFormat="1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 wrapText="1"/>
    </xf>
    <xf numFmtId="0" fontId="1" fillId="2" borderId="30" xfId="0" applyFont="1" applyFill="1" applyBorder="1"/>
    <xf numFmtId="0" fontId="1" fillId="2" borderId="36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3" fillId="2" borderId="30" xfId="0" applyFont="1" applyFill="1" applyBorder="1" applyAlignment="1">
      <alignment vertical="center"/>
    </xf>
    <xf numFmtId="0" fontId="2" fillId="3" borderId="11" xfId="1" applyFont="1" applyFill="1" applyBorder="1" applyAlignment="1">
      <alignment horizontal="left" vertical="center" wrapText="1"/>
    </xf>
    <xf numFmtId="0" fontId="2" fillId="3" borderId="11" xfId="1" applyFont="1" applyFill="1" applyBorder="1" applyAlignment="1">
      <alignment horizontal="left"/>
    </xf>
    <xf numFmtId="0" fontId="4" fillId="4" borderId="11" xfId="1" applyFont="1" applyFill="1" applyBorder="1" applyAlignment="1">
      <alignment horizontal="left" vertical="center" wrapText="1"/>
    </xf>
    <xf numFmtId="0" fontId="4" fillId="2" borderId="0" xfId="0" applyFont="1" applyFill="1"/>
    <xf numFmtId="0" fontId="4" fillId="4" borderId="0" xfId="1" applyFont="1" applyFill="1" applyAlignment="1">
      <alignment horizontal="left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4" fillId="4" borderId="24" xfId="1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22" xfId="0" applyFont="1" applyFill="1" applyBorder="1" applyAlignment="1">
      <alignment horizontal="left"/>
    </xf>
    <xf numFmtId="17" fontId="4" fillId="4" borderId="4" xfId="0" applyNumberFormat="1" applyFont="1" applyFill="1" applyBorder="1" applyAlignment="1">
      <alignment horizontal="left" vertical="center" wrapText="1"/>
    </xf>
    <xf numFmtId="17" fontId="4" fillId="4" borderId="5" xfId="0" applyNumberFormat="1" applyFont="1" applyFill="1" applyBorder="1" applyAlignment="1">
      <alignment horizontal="left" vertical="center" wrapText="1"/>
    </xf>
    <xf numFmtId="17" fontId="4" fillId="4" borderId="23" xfId="0" applyNumberFormat="1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3" fillId="4" borderId="2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4" borderId="23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0" fontId="2" fillId="3" borderId="22" xfId="0" applyFont="1" applyFill="1" applyBorder="1" applyAlignment="1">
      <alignment horizontal="left" wrapText="1"/>
    </xf>
    <xf numFmtId="0" fontId="4" fillId="4" borderId="11" xfId="0" applyFont="1" applyFill="1" applyBorder="1" applyAlignment="1">
      <alignment horizontal="left" wrapText="1"/>
    </xf>
    <xf numFmtId="0" fontId="4" fillId="4" borderId="11" xfId="0" applyFont="1" applyFill="1" applyBorder="1" applyAlignment="1">
      <alignment horizontal="left"/>
    </xf>
    <xf numFmtId="164" fontId="1" fillId="4" borderId="11" xfId="0" applyNumberFormat="1" applyFont="1" applyFill="1" applyBorder="1" applyAlignment="1">
      <alignment horizontal="left"/>
    </xf>
    <xf numFmtId="8" fontId="4" fillId="4" borderId="4" xfId="0" applyNumberFormat="1" applyFont="1" applyFill="1" applyBorder="1" applyAlignment="1">
      <alignment horizontal="left"/>
    </xf>
    <xf numFmtId="8" fontId="4" fillId="4" borderId="5" xfId="0" applyNumberFormat="1" applyFont="1" applyFill="1" applyBorder="1" applyAlignment="1">
      <alignment horizontal="left"/>
    </xf>
    <xf numFmtId="8" fontId="4" fillId="4" borderId="23" xfId="0" applyNumberFormat="1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4" fillId="4" borderId="23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22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left" vertical="center" wrapText="1"/>
    </xf>
    <xf numFmtId="0" fontId="3" fillId="4" borderId="19" xfId="0" applyFont="1" applyFill="1" applyBorder="1" applyAlignment="1">
      <alignment horizontal="left" vertical="center" wrapText="1"/>
    </xf>
    <xf numFmtId="0" fontId="1" fillId="4" borderId="36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31000000}"/>
  </cellStyles>
  <dxfs count="0"/>
  <tableStyles count="0" defaultTableStyle="TableStyleMedium2" defaultPivotStyle="PivotStyleLight16"/>
  <colors>
    <mruColors>
      <color rgb="FF153E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24342</xdr:colOff>
      <xdr:row>1</xdr:row>
      <xdr:rowOff>79376</xdr:rowOff>
    </xdr:from>
    <xdr:to>
      <xdr:col>1</xdr:col>
      <xdr:colOff>1938867</xdr:colOff>
      <xdr:row>5</xdr:row>
      <xdr:rowOff>49106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530" y="260350"/>
          <a:ext cx="1914525" cy="6934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J241"/>
  <sheetViews>
    <sheetView tabSelected="1" topLeftCell="A59" zoomScale="120" zoomScaleNormal="120" workbookViewId="0">
      <selection activeCell="B67" sqref="B67"/>
    </sheetView>
  </sheetViews>
  <sheetFormatPr defaultColWidth="9" defaultRowHeight="13.5" x14ac:dyDescent="0.15"/>
  <cols>
    <col min="1" max="1" width="2" style="1" customWidth="1"/>
    <col min="2" max="2" width="47.875" customWidth="1"/>
    <col min="3" max="3" width="1" style="1" customWidth="1"/>
    <col min="4" max="4" width="49.375" customWidth="1"/>
    <col min="5" max="5" width="1.125" style="1" customWidth="1"/>
    <col min="6" max="6" width="28.375" style="1" customWidth="1"/>
    <col min="7" max="7" width="0.875" style="1" customWidth="1"/>
    <col min="8" max="8" width="32.125" style="1" customWidth="1"/>
    <col min="9" max="9" width="1.125" style="1" customWidth="1"/>
    <col min="10" max="10" width="32.25" style="1" customWidth="1"/>
    <col min="11" max="11" width="1.125" style="1" customWidth="1"/>
    <col min="12" max="12" width="22.75" style="1" customWidth="1"/>
    <col min="13" max="13" width="1" style="1" customWidth="1"/>
    <col min="14" max="14" width="25.625" style="1" customWidth="1"/>
    <col min="15" max="15" width="1.25" style="1" customWidth="1"/>
    <col min="16" max="16" width="30.25" style="1" customWidth="1"/>
    <col min="17" max="17" width="1.25" style="1" customWidth="1"/>
    <col min="18" max="18" width="16.375" style="1" customWidth="1"/>
    <col min="19" max="19" width="4.25" style="1" customWidth="1"/>
    <col min="20" max="20" width="21.25" style="1" customWidth="1"/>
    <col min="21" max="21" width="37.875" style="1" customWidth="1"/>
    <col min="22" max="22" width="50.375" style="1" customWidth="1"/>
    <col min="23" max="36" width="9.125" style="1"/>
  </cols>
  <sheetData>
    <row r="2" spans="1:36" s="1" customFormat="1" x14ac:dyDescent="0.15"/>
    <row r="3" spans="1:36" s="1" customFormat="1" x14ac:dyDescent="0.15"/>
    <row r="4" spans="1:36" s="1" customFormat="1" x14ac:dyDescent="0.15"/>
    <row r="5" spans="1:36" s="1" customFormat="1" x14ac:dyDescent="0.15"/>
    <row r="6" spans="1:36" s="1" customFormat="1" x14ac:dyDescent="0.15"/>
    <row r="7" spans="1:36" s="2" customFormat="1" ht="15" x14ac:dyDescent="0.25">
      <c r="A7" s="3"/>
      <c r="B7" s="108" t="s">
        <v>0</v>
      </c>
      <c r="C7" s="109"/>
      <c r="D7" s="109"/>
      <c r="E7" s="109"/>
      <c r="F7" s="109"/>
      <c r="G7" s="109"/>
      <c r="H7" s="109"/>
      <c r="I7" s="109"/>
      <c r="J7" s="110"/>
      <c r="K7" s="3"/>
      <c r="L7" s="3"/>
      <c r="M7" s="3"/>
      <c r="N7" s="3"/>
      <c r="O7" s="10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s="2" customFormat="1" ht="6" customHeight="1" x14ac:dyDescent="0.25">
      <c r="A8" s="3"/>
      <c r="C8" s="3"/>
      <c r="E8" s="3"/>
      <c r="F8" s="4"/>
      <c r="G8" s="3"/>
      <c r="H8" s="3"/>
      <c r="I8" s="3"/>
      <c r="J8" s="4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s="2" customFormat="1" ht="15" x14ac:dyDescent="0.25">
      <c r="A9" s="3"/>
      <c r="B9" s="5" t="s">
        <v>1</v>
      </c>
      <c r="C9" s="6"/>
      <c r="D9" s="111">
        <v>45870</v>
      </c>
      <c r="E9" s="112"/>
      <c r="F9" s="112"/>
      <c r="G9" s="112"/>
      <c r="H9" s="112"/>
      <c r="I9" s="112"/>
      <c r="J9" s="113"/>
      <c r="K9" s="44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s="2" customFormat="1" ht="15" x14ac:dyDescent="0.25">
      <c r="A10" s="3"/>
      <c r="B10" s="5" t="s">
        <v>2</v>
      </c>
      <c r="C10" s="6"/>
      <c r="D10" s="114" t="s">
        <v>3</v>
      </c>
      <c r="E10" s="115"/>
      <c r="F10" s="115"/>
      <c r="G10" s="115"/>
      <c r="H10" s="115"/>
      <c r="I10" s="115"/>
      <c r="J10" s="116"/>
      <c r="K10" s="45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s="2" customFormat="1" ht="15" x14ac:dyDescent="0.25">
      <c r="A11" s="3"/>
      <c r="B11" s="5" t="s">
        <v>4</v>
      </c>
      <c r="C11" s="6"/>
      <c r="D11" s="117" t="s">
        <v>5</v>
      </c>
      <c r="E11" s="118"/>
      <c r="F11" s="118"/>
      <c r="G11" s="118"/>
      <c r="H11" s="118"/>
      <c r="I11" s="118"/>
      <c r="J11" s="119"/>
      <c r="K11" s="15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s="3" customFormat="1" ht="6" customHeight="1" x14ac:dyDescent="0.25">
      <c r="B12" s="7"/>
      <c r="C12" s="7"/>
      <c r="D12" s="8"/>
      <c r="E12" s="9"/>
      <c r="F12" s="9"/>
      <c r="G12" s="9"/>
      <c r="H12" s="9"/>
      <c r="I12" s="9"/>
      <c r="J12" s="46"/>
      <c r="K12" s="15"/>
    </row>
    <row r="13" spans="1:36" s="2" customFormat="1" ht="15" x14ac:dyDescent="0.25">
      <c r="A13" s="3"/>
      <c r="B13" s="120" t="s">
        <v>6</v>
      </c>
      <c r="C13" s="121"/>
      <c r="D13" s="121"/>
      <c r="E13" s="121"/>
      <c r="F13" s="121"/>
      <c r="G13" s="121"/>
      <c r="H13" s="121"/>
      <c r="I13" s="121"/>
      <c r="J13" s="122"/>
      <c r="K13" s="15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s="3" customFormat="1" ht="5.25" customHeight="1" x14ac:dyDescent="0.25">
      <c r="B14" s="10"/>
      <c r="C14" s="10"/>
      <c r="D14" s="11"/>
      <c r="E14" s="12"/>
      <c r="F14" s="12"/>
      <c r="G14" s="12"/>
      <c r="H14" s="12"/>
      <c r="I14" s="12"/>
      <c r="J14" s="12"/>
      <c r="K14" s="15"/>
    </row>
    <row r="15" spans="1:36" s="2" customFormat="1" ht="15" x14ac:dyDescent="0.25">
      <c r="A15" s="3"/>
      <c r="B15" s="13" t="s">
        <v>7</v>
      </c>
      <c r="C15" s="14"/>
      <c r="D15" s="117" t="s">
        <v>8</v>
      </c>
      <c r="E15" s="118"/>
      <c r="F15" s="118"/>
      <c r="G15" s="118"/>
      <c r="H15" s="118"/>
      <c r="I15" s="118"/>
      <c r="J15" s="119"/>
      <c r="K15" s="15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</row>
    <row r="16" spans="1:36" s="2" customFormat="1" ht="15" x14ac:dyDescent="0.25">
      <c r="A16" s="3"/>
      <c r="B16" s="5" t="s">
        <v>9</v>
      </c>
      <c r="C16" s="6"/>
      <c r="D16" s="117" t="s">
        <v>10</v>
      </c>
      <c r="E16" s="118"/>
      <c r="F16" s="118"/>
      <c r="G16" s="118"/>
      <c r="H16" s="118"/>
      <c r="I16" s="118"/>
      <c r="J16" s="119"/>
      <c r="K16" s="15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</row>
    <row r="17" spans="1:36" s="2" customFormat="1" ht="15" x14ac:dyDescent="0.25">
      <c r="A17" s="3"/>
      <c r="B17" s="5" t="s">
        <v>11</v>
      </c>
      <c r="C17" s="6"/>
      <c r="D17" s="117" t="s">
        <v>12</v>
      </c>
      <c r="E17" s="118"/>
      <c r="F17" s="118"/>
      <c r="G17" s="118"/>
      <c r="H17" s="118"/>
      <c r="I17" s="118"/>
      <c r="J17" s="119"/>
      <c r="K17" s="15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</row>
    <row r="18" spans="1:36" s="2" customFormat="1" ht="15" x14ac:dyDescent="0.25">
      <c r="A18" s="3"/>
      <c r="B18" s="5" t="s">
        <v>13</v>
      </c>
      <c r="C18" s="6"/>
      <c r="D18" s="117" t="s">
        <v>14</v>
      </c>
      <c r="E18" s="118"/>
      <c r="F18" s="118"/>
      <c r="G18" s="118"/>
      <c r="H18" s="118"/>
      <c r="I18" s="118"/>
      <c r="J18" s="119"/>
      <c r="K18" s="15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</row>
    <row r="19" spans="1:36" s="3" customFormat="1" ht="7.5" customHeight="1" x14ac:dyDescent="0.25">
      <c r="B19" s="10"/>
      <c r="C19" s="10"/>
      <c r="D19" s="8"/>
      <c r="E19" s="15"/>
      <c r="F19" s="15"/>
      <c r="G19" s="15"/>
      <c r="H19" s="15"/>
      <c r="I19" s="15"/>
      <c r="J19" s="15"/>
      <c r="K19" s="15"/>
    </row>
    <row r="20" spans="1:36" s="2" customFormat="1" ht="15" x14ac:dyDescent="0.25">
      <c r="A20" s="3"/>
      <c r="B20" s="123" t="s">
        <v>15</v>
      </c>
      <c r="C20" s="124"/>
      <c r="D20" s="124"/>
      <c r="E20" s="124"/>
      <c r="F20" s="124"/>
      <c r="G20" s="124"/>
      <c r="H20" s="124"/>
      <c r="I20" s="124"/>
      <c r="J20" s="125"/>
      <c r="K20" s="16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</row>
    <row r="21" spans="1:36" s="3" customFormat="1" ht="5.25" customHeight="1" x14ac:dyDescent="0.25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spans="1:36" s="2" customFormat="1" ht="15" x14ac:dyDescent="0.25">
      <c r="A22" s="3"/>
      <c r="B22" s="5" t="s">
        <v>16</v>
      </c>
      <c r="C22" s="6"/>
      <c r="D22" s="126" t="s">
        <v>104</v>
      </c>
      <c r="E22" s="127"/>
      <c r="F22" s="127"/>
      <c r="G22" s="127"/>
      <c r="H22" s="127"/>
      <c r="I22" s="127"/>
      <c r="J22" s="127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</row>
    <row r="23" spans="1:36" s="2" customFormat="1" ht="15" x14ac:dyDescent="0.25">
      <c r="A23" s="3"/>
      <c r="B23" s="5" t="s">
        <v>17</v>
      </c>
      <c r="C23" s="6"/>
      <c r="D23" s="127" t="s">
        <v>5</v>
      </c>
      <c r="E23" s="127"/>
      <c r="F23" s="127"/>
      <c r="G23" s="127"/>
      <c r="H23" s="127"/>
      <c r="I23" s="127"/>
      <c r="J23" s="127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</row>
    <row r="24" spans="1:36" s="2" customFormat="1" ht="15" x14ac:dyDescent="0.25">
      <c r="A24" s="3"/>
      <c r="B24" s="5" t="s">
        <v>18</v>
      </c>
      <c r="C24" s="6"/>
      <c r="D24" s="127" t="s">
        <v>19</v>
      </c>
      <c r="E24" s="127"/>
      <c r="F24" s="127"/>
      <c r="G24" s="127"/>
      <c r="H24" s="127"/>
      <c r="I24" s="127"/>
      <c r="J24" s="127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</row>
    <row r="25" spans="1:36" s="2" customFormat="1" ht="15" x14ac:dyDescent="0.25">
      <c r="A25" s="3"/>
      <c r="B25" s="5" t="s">
        <v>20</v>
      </c>
      <c r="C25" s="6"/>
      <c r="D25" s="127" t="s">
        <v>19</v>
      </c>
      <c r="E25" s="127"/>
      <c r="F25" s="127"/>
      <c r="G25" s="127"/>
      <c r="H25" s="127"/>
      <c r="I25" s="127"/>
      <c r="J25" s="127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</row>
    <row r="26" spans="1:36" s="2" customFormat="1" ht="15" x14ac:dyDescent="0.25">
      <c r="A26" s="3"/>
      <c r="B26" s="5" t="s">
        <v>21</v>
      </c>
      <c r="C26" s="6"/>
      <c r="D26" s="128" t="s">
        <v>105</v>
      </c>
      <c r="E26" s="128"/>
      <c r="F26" s="128"/>
      <c r="G26" s="128"/>
      <c r="H26" s="128"/>
      <c r="I26" s="128"/>
      <c r="J26" s="128"/>
      <c r="K26" s="3"/>
      <c r="L26" s="47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</row>
    <row r="27" spans="1:36" s="2" customFormat="1" ht="15" x14ac:dyDescent="0.25">
      <c r="A27" s="3"/>
      <c r="B27" s="5" t="s">
        <v>22</v>
      </c>
      <c r="C27" s="6"/>
      <c r="D27" s="127" t="s">
        <v>23</v>
      </c>
      <c r="E27" s="127"/>
      <c r="F27" s="127"/>
      <c r="G27" s="127"/>
      <c r="H27" s="127"/>
      <c r="I27" s="127"/>
      <c r="J27" s="127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</row>
    <row r="28" spans="1:36" s="2" customFormat="1" ht="15" x14ac:dyDescent="0.25">
      <c r="A28" s="3"/>
      <c r="B28" s="5" t="s">
        <v>24</v>
      </c>
      <c r="C28" s="6"/>
      <c r="D28" s="127" t="s">
        <v>25</v>
      </c>
      <c r="E28" s="127"/>
      <c r="F28" s="127"/>
      <c r="G28" s="127"/>
      <c r="H28" s="127"/>
      <c r="I28" s="127"/>
      <c r="J28" s="127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</row>
    <row r="29" spans="1:36" s="2" customFormat="1" ht="15" x14ac:dyDescent="0.25">
      <c r="A29" s="3"/>
      <c r="B29" s="5" t="s">
        <v>26</v>
      </c>
      <c r="C29" s="6"/>
      <c r="D29" s="127" t="s">
        <v>27</v>
      </c>
      <c r="E29" s="127"/>
      <c r="F29" s="127"/>
      <c r="G29" s="127"/>
      <c r="H29" s="127"/>
      <c r="I29" s="127"/>
      <c r="J29" s="127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</row>
    <row r="30" spans="1:36" s="2" customFormat="1" ht="15" x14ac:dyDescent="0.25">
      <c r="A30" s="3"/>
      <c r="B30" s="5" t="s">
        <v>28</v>
      </c>
      <c r="C30" s="6"/>
      <c r="D30" s="17" t="s">
        <v>29</v>
      </c>
      <c r="E30" s="18"/>
      <c r="F30" s="18"/>
      <c r="G30" s="18"/>
      <c r="H30" s="18"/>
      <c r="I30" s="18"/>
      <c r="J30" s="48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</row>
    <row r="31" spans="1:36" s="2" customFormat="1" ht="15" x14ac:dyDescent="0.25">
      <c r="A31" s="3"/>
      <c r="B31" s="5" t="s">
        <v>30</v>
      </c>
      <c r="C31" s="6"/>
      <c r="D31" s="17" t="s">
        <v>31</v>
      </c>
      <c r="E31" s="18"/>
      <c r="F31" s="18"/>
      <c r="G31" s="18"/>
      <c r="H31" s="18"/>
      <c r="I31" s="18"/>
      <c r="J31" s="48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</row>
    <row r="32" spans="1:36" s="2" customFormat="1" ht="15" x14ac:dyDescent="0.25">
      <c r="A32" s="3"/>
      <c r="B32" s="5" t="s">
        <v>32</v>
      </c>
      <c r="C32" s="6"/>
      <c r="D32" s="129">
        <v>1000</v>
      </c>
      <c r="E32" s="130"/>
      <c r="F32" s="130"/>
      <c r="G32" s="130"/>
      <c r="H32" s="130"/>
      <c r="I32" s="130"/>
      <c r="J32" s="131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</row>
    <row r="33" spans="1:36" s="2" customFormat="1" ht="15" x14ac:dyDescent="0.25">
      <c r="A33" s="3"/>
      <c r="B33" s="5" t="s">
        <v>33</v>
      </c>
      <c r="C33" s="6"/>
      <c r="D33" s="19">
        <v>500</v>
      </c>
      <c r="E33" s="20"/>
      <c r="F33" s="20"/>
      <c r="G33" s="20"/>
      <c r="H33" s="20"/>
      <c r="I33" s="20"/>
      <c r="J33" s="49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</row>
    <row r="34" spans="1:36" s="2" customFormat="1" ht="15" x14ac:dyDescent="0.25">
      <c r="A34" s="3"/>
      <c r="B34" s="5" t="s">
        <v>34</v>
      </c>
      <c r="C34" s="6"/>
      <c r="D34" s="19">
        <v>500</v>
      </c>
      <c r="E34" s="20"/>
      <c r="F34" s="20"/>
      <c r="G34" s="20"/>
      <c r="H34" s="20"/>
      <c r="I34" s="20"/>
      <c r="J34" s="49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s="2" customFormat="1" ht="15" x14ac:dyDescent="0.25">
      <c r="A35" s="3"/>
      <c r="B35" s="5" t="s">
        <v>35</v>
      </c>
      <c r="C35" s="6"/>
      <c r="D35" s="132" t="s">
        <v>36</v>
      </c>
      <c r="E35" s="132"/>
      <c r="F35" s="132"/>
      <c r="G35" s="132"/>
      <c r="H35" s="132"/>
      <c r="I35" s="132"/>
      <c r="J35" s="132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  <row r="36" spans="1:36" s="2" customFormat="1" ht="15" x14ac:dyDescent="0.25">
      <c r="A36" s="3"/>
      <c r="B36" s="5" t="s">
        <v>37</v>
      </c>
      <c r="C36" s="6"/>
      <c r="D36" s="132" t="s">
        <v>38</v>
      </c>
      <c r="E36" s="132"/>
      <c r="F36" s="132"/>
      <c r="G36" s="132"/>
      <c r="H36" s="132"/>
      <c r="I36" s="132"/>
      <c r="J36" s="132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</row>
    <row r="37" spans="1:36" s="2" customFormat="1" ht="15" x14ac:dyDescent="0.25">
      <c r="A37" s="3"/>
      <c r="B37" s="5" t="s">
        <v>39</v>
      </c>
      <c r="C37" s="6"/>
      <c r="D37" s="132" t="s">
        <v>40</v>
      </c>
      <c r="E37" s="132"/>
      <c r="F37" s="132"/>
      <c r="G37" s="132"/>
      <c r="H37" s="132"/>
      <c r="I37" s="132"/>
      <c r="J37" s="132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</row>
    <row r="38" spans="1:36" s="2" customFormat="1" ht="15" x14ac:dyDescent="0.25">
      <c r="A38" s="3"/>
      <c r="B38" s="5" t="s">
        <v>41</v>
      </c>
      <c r="C38" s="6"/>
      <c r="D38" s="133" t="s">
        <v>42</v>
      </c>
      <c r="E38" s="134"/>
      <c r="F38" s="134"/>
      <c r="G38" s="134"/>
      <c r="H38" s="134"/>
      <c r="I38" s="134"/>
      <c r="J38" s="135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</row>
    <row r="39" spans="1:36" s="2" customFormat="1" ht="15" x14ac:dyDescent="0.25">
      <c r="A39" s="3"/>
      <c r="B39" s="5" t="s">
        <v>43</v>
      </c>
      <c r="C39" s="6"/>
      <c r="D39" s="133" t="s">
        <v>42</v>
      </c>
      <c r="E39" s="134"/>
      <c r="F39" s="134"/>
      <c r="G39" s="134"/>
      <c r="H39" s="134"/>
      <c r="I39" s="134"/>
      <c r="J39" s="135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</row>
    <row r="40" spans="1:36" s="2" customFormat="1" ht="15" x14ac:dyDescent="0.25">
      <c r="A40" s="3"/>
      <c r="B40" s="5" t="s">
        <v>44</v>
      </c>
      <c r="C40" s="6"/>
      <c r="D40" s="133" t="s">
        <v>42</v>
      </c>
      <c r="E40" s="134"/>
      <c r="F40" s="134"/>
      <c r="G40" s="134"/>
      <c r="H40" s="134"/>
      <c r="I40" s="134"/>
      <c r="J40" s="135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</row>
    <row r="41" spans="1:36" s="2" customFormat="1" ht="15" x14ac:dyDescent="0.25">
      <c r="A41" s="3"/>
      <c r="B41" s="5" t="s">
        <v>45</v>
      </c>
      <c r="C41" s="6"/>
      <c r="D41" s="133" t="s">
        <v>108</v>
      </c>
      <c r="E41" s="134"/>
      <c r="F41" s="134"/>
      <c r="G41" s="134"/>
      <c r="H41" s="134"/>
      <c r="I41" s="134"/>
      <c r="J41" s="135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</row>
    <row r="42" spans="1:36" s="2" customFormat="1" ht="15" x14ac:dyDescent="0.25">
      <c r="A42" s="3"/>
      <c r="B42" s="5" t="s">
        <v>46</v>
      </c>
      <c r="C42" s="6"/>
      <c r="D42" s="136" t="s">
        <v>108</v>
      </c>
      <c r="E42" s="134"/>
      <c r="F42" s="134"/>
      <c r="G42" s="134"/>
      <c r="H42" s="134"/>
      <c r="I42" s="134"/>
      <c r="J42" s="135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</row>
    <row r="43" spans="1:36" s="3" customFormat="1" ht="6" customHeight="1" x14ac:dyDescent="0.25">
      <c r="C43" s="21"/>
      <c r="D43" s="22"/>
      <c r="E43" s="22"/>
    </row>
    <row r="44" spans="1:36" s="2" customFormat="1" ht="15" x14ac:dyDescent="0.25">
      <c r="A44" s="3"/>
      <c r="B44" s="108" t="s">
        <v>47</v>
      </c>
      <c r="C44" s="109"/>
      <c r="D44" s="109"/>
      <c r="E44" s="109"/>
      <c r="F44" s="109"/>
      <c r="G44" s="109"/>
      <c r="H44" s="109"/>
      <c r="I44" s="109"/>
      <c r="J44" s="110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</row>
    <row r="45" spans="1:36" s="3" customFormat="1" ht="6.75" customHeight="1" x14ac:dyDescent="0.25">
      <c r="D45" s="4"/>
      <c r="F45" s="4"/>
      <c r="H45" s="23"/>
      <c r="I45" s="50"/>
      <c r="J45" s="50"/>
    </row>
    <row r="46" spans="1:36" s="2" customFormat="1" ht="15" x14ac:dyDescent="0.25">
      <c r="A46" s="24"/>
      <c r="B46" s="137" t="s">
        <v>48</v>
      </c>
      <c r="C46" s="138"/>
      <c r="D46" s="138"/>
      <c r="E46" s="10"/>
      <c r="F46" s="139" t="s">
        <v>49</v>
      </c>
      <c r="G46" s="139"/>
      <c r="H46" s="140"/>
      <c r="I46" s="51"/>
      <c r="J46" s="52">
        <v>3236.8</v>
      </c>
      <c r="K46" s="10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</row>
    <row r="47" spans="1:36" s="2" customFormat="1" ht="6" customHeight="1" x14ac:dyDescent="0.25">
      <c r="A47" s="3"/>
      <c r="B47" s="25"/>
      <c r="C47" s="3"/>
      <c r="E47" s="3"/>
      <c r="F47" s="26"/>
      <c r="G47" s="3"/>
      <c r="H47" s="26"/>
      <c r="I47" s="26"/>
      <c r="J47" s="2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</row>
    <row r="48" spans="1:36" s="2" customFormat="1" ht="15" x14ac:dyDescent="0.25">
      <c r="A48" s="3"/>
      <c r="B48" s="108" t="s">
        <v>50</v>
      </c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10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</row>
    <row r="49" spans="1:36" s="2" customFormat="1" ht="6" customHeight="1" x14ac:dyDescent="0.25">
      <c r="A49" s="3"/>
      <c r="C49" s="3"/>
      <c r="D49" s="27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</row>
    <row r="50" spans="1:36" s="2" customFormat="1" ht="15" x14ac:dyDescent="0.25">
      <c r="A50" s="3"/>
      <c r="B50" s="141" t="s">
        <v>51</v>
      </c>
      <c r="C50" s="142"/>
      <c r="D50" s="142"/>
      <c r="E50" s="142"/>
      <c r="F50" s="142"/>
      <c r="G50" s="142"/>
      <c r="H50" s="142"/>
      <c r="I50" s="142"/>
      <c r="J50" s="143"/>
      <c r="K50" s="53"/>
      <c r="L50" s="141" t="s">
        <v>52</v>
      </c>
      <c r="M50" s="142"/>
      <c r="N50" s="142"/>
      <c r="O50" s="142"/>
      <c r="P50" s="142"/>
      <c r="Q50" s="142"/>
      <c r="R50" s="142"/>
      <c r="S50" s="142"/>
      <c r="T50" s="142"/>
      <c r="U50" s="142"/>
      <c r="V50" s="14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</row>
    <row r="51" spans="1:36" s="2" customFormat="1" ht="30" x14ac:dyDescent="0.25">
      <c r="A51" s="3"/>
      <c r="B51" s="28" t="s">
        <v>53</v>
      </c>
      <c r="C51" s="29"/>
      <c r="D51" s="30" t="s">
        <v>54</v>
      </c>
      <c r="E51" s="29"/>
      <c r="F51" s="31" t="s">
        <v>55</v>
      </c>
      <c r="G51" s="31"/>
      <c r="H51" s="31" t="s">
        <v>56</v>
      </c>
      <c r="I51" s="31"/>
      <c r="J51" s="107" t="s">
        <v>106</v>
      </c>
      <c r="K51" s="31"/>
      <c r="L51" s="54" t="s">
        <v>57</v>
      </c>
      <c r="M51" s="55"/>
      <c r="N51" s="56" t="s">
        <v>58</v>
      </c>
      <c r="O51" s="57"/>
      <c r="P51" s="107" t="s">
        <v>107</v>
      </c>
      <c r="Q51" s="57"/>
      <c r="R51" s="144" t="s">
        <v>59</v>
      </c>
      <c r="S51" s="145"/>
      <c r="T51" s="146"/>
      <c r="U51" s="57" t="s">
        <v>60</v>
      </c>
      <c r="V51" s="82" t="s">
        <v>61</v>
      </c>
      <c r="W51" s="3"/>
      <c r="X51" s="8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</row>
    <row r="52" spans="1:36" s="2" customFormat="1" ht="15" x14ac:dyDescent="0.25">
      <c r="A52" s="3"/>
      <c r="B52" s="32" t="s">
        <v>62</v>
      </c>
      <c r="C52" s="33"/>
      <c r="D52" s="34" t="s">
        <v>63</v>
      </c>
      <c r="E52" s="35"/>
      <c r="F52" s="36" t="s">
        <v>19</v>
      </c>
      <c r="G52" s="37"/>
      <c r="H52" s="61">
        <f>50%*1.5%</f>
        <v>7.4999999999999997E-3</v>
      </c>
      <c r="I52" s="58"/>
      <c r="J52" s="61">
        <f>20%*0%</f>
        <v>0</v>
      </c>
      <c r="K52" s="59"/>
      <c r="L52" s="36" t="s">
        <v>19</v>
      </c>
      <c r="M52" s="60"/>
      <c r="N52" s="61">
        <f>1.5%-H52</f>
        <v>7.4999999999999997E-3</v>
      </c>
      <c r="O52" s="62"/>
      <c r="P52" s="63">
        <f t="shared" ref="P52" si="0">20%-J52</f>
        <v>0.2</v>
      </c>
      <c r="Q52" s="84"/>
      <c r="R52" s="147" t="s">
        <v>63</v>
      </c>
      <c r="S52" s="148"/>
      <c r="T52" s="149"/>
      <c r="U52" s="85" t="s">
        <v>19</v>
      </c>
      <c r="V52" s="85" t="s">
        <v>19</v>
      </c>
      <c r="W52" s="86"/>
      <c r="X52" s="87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</row>
    <row r="53" spans="1:36" s="3" customFormat="1" ht="6" customHeight="1" x14ac:dyDescent="0.25">
      <c r="B53" s="28"/>
      <c r="C53" s="29"/>
      <c r="D53" s="30"/>
      <c r="E53" s="29"/>
      <c r="F53" s="31"/>
      <c r="G53" s="31"/>
      <c r="H53" s="31"/>
      <c r="I53" s="31"/>
      <c r="J53" s="64"/>
      <c r="K53" s="31"/>
      <c r="L53" s="65"/>
      <c r="M53" s="55"/>
      <c r="N53" s="66"/>
      <c r="O53" s="67"/>
      <c r="P53" s="68"/>
      <c r="Q53" s="67"/>
      <c r="R53" s="88"/>
      <c r="S53" s="89"/>
      <c r="T53" s="90"/>
      <c r="U53" s="67"/>
      <c r="V53" s="91"/>
      <c r="X53" s="83"/>
    </row>
    <row r="54" spans="1:36" s="2" customFormat="1" ht="15" x14ac:dyDescent="0.25">
      <c r="A54" s="3"/>
      <c r="B54" s="32" t="s">
        <v>64</v>
      </c>
      <c r="C54" s="33"/>
      <c r="D54" s="34" t="s">
        <v>63</v>
      </c>
      <c r="E54" s="35"/>
      <c r="F54" s="36" t="s">
        <v>19</v>
      </c>
      <c r="G54" s="37"/>
      <c r="H54" s="61">
        <f>40%*1.5%</f>
        <v>6.0000000000000001E-3</v>
      </c>
      <c r="I54" s="3"/>
      <c r="J54" s="61">
        <v>0.25</v>
      </c>
      <c r="K54" s="69"/>
      <c r="L54" s="36" t="s">
        <v>19</v>
      </c>
      <c r="M54" s="70"/>
      <c r="N54" s="61">
        <f>1.5%-H54</f>
        <v>8.9999999999999993E-3</v>
      </c>
      <c r="O54" s="71"/>
      <c r="P54" s="72">
        <v>0.75</v>
      </c>
      <c r="Q54" s="70"/>
      <c r="R54" s="147" t="s">
        <v>63</v>
      </c>
      <c r="S54" s="148"/>
      <c r="T54" s="149"/>
      <c r="U54" s="85" t="s">
        <v>19</v>
      </c>
      <c r="V54" s="85" t="s">
        <v>19</v>
      </c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</row>
    <row r="55" spans="1:36" s="3" customFormat="1" ht="8.1" customHeight="1" x14ac:dyDescent="0.25">
      <c r="B55" s="38"/>
      <c r="C55" s="10"/>
      <c r="D55" s="39"/>
      <c r="E55" s="35"/>
      <c r="F55" s="40"/>
      <c r="G55" s="37"/>
      <c r="H55" s="41"/>
      <c r="J55" s="73"/>
      <c r="L55" s="74"/>
      <c r="M55" s="75"/>
      <c r="N55" s="76"/>
      <c r="O55" s="77"/>
      <c r="P55" s="78"/>
      <c r="Q55" s="92"/>
      <c r="R55" s="93"/>
      <c r="S55" s="94"/>
      <c r="T55" s="95"/>
      <c r="U55" s="96"/>
      <c r="V55" s="97"/>
    </row>
    <row r="56" spans="1:36" s="2" customFormat="1" ht="15" x14ac:dyDescent="0.25">
      <c r="A56" s="3"/>
      <c r="B56" s="153" t="s">
        <v>65</v>
      </c>
      <c r="C56" s="33"/>
      <c r="D56" s="34" t="s">
        <v>66</v>
      </c>
      <c r="E56" s="35"/>
      <c r="F56" s="36">
        <v>841.67</v>
      </c>
      <c r="G56" s="37"/>
      <c r="H56" s="42"/>
      <c r="I56" s="79"/>
      <c r="J56" s="63">
        <v>0</v>
      </c>
      <c r="K56" s="59"/>
      <c r="L56" s="36" t="s">
        <v>19</v>
      </c>
      <c r="M56" s="80"/>
      <c r="N56" s="61">
        <f>1.5%-H56</f>
        <v>1.4999999999999999E-2</v>
      </c>
      <c r="O56" s="81"/>
      <c r="P56" s="72">
        <f>75%-J56</f>
        <v>0.75</v>
      </c>
      <c r="Q56" s="59"/>
      <c r="R56" s="155" t="s">
        <v>63</v>
      </c>
      <c r="S56" s="156"/>
      <c r="T56" s="156"/>
      <c r="U56" s="85" t="s">
        <v>19</v>
      </c>
      <c r="V56" s="85" t="s">
        <v>19</v>
      </c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</row>
    <row r="57" spans="1:36" s="2" customFormat="1" ht="15" x14ac:dyDescent="0.25">
      <c r="A57" s="3"/>
      <c r="B57" s="154"/>
      <c r="C57" s="33"/>
      <c r="D57" s="34" t="s">
        <v>67</v>
      </c>
      <c r="E57" s="35"/>
      <c r="F57" s="36">
        <v>1374.37</v>
      </c>
      <c r="G57" s="37"/>
      <c r="H57" s="42"/>
      <c r="I57" s="79"/>
      <c r="J57" s="63">
        <v>0</v>
      </c>
      <c r="K57" s="59"/>
      <c r="L57" s="36" t="s">
        <v>19</v>
      </c>
      <c r="M57" s="80"/>
      <c r="N57" s="61">
        <f>1.5%-H57</f>
        <v>1.4999999999999999E-2</v>
      </c>
      <c r="O57" s="81"/>
      <c r="P57" s="72">
        <f t="shared" ref="P57:P59" si="1">75%-J57</f>
        <v>0.75</v>
      </c>
      <c r="Q57" s="59"/>
      <c r="R57" s="155" t="s">
        <v>63</v>
      </c>
      <c r="S57" s="156"/>
      <c r="T57" s="156"/>
      <c r="U57" s="85" t="s">
        <v>19</v>
      </c>
      <c r="V57" s="85" t="s">
        <v>19</v>
      </c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</row>
    <row r="58" spans="1:36" s="2" customFormat="1" ht="15" x14ac:dyDescent="0.25">
      <c r="A58" s="3"/>
      <c r="B58" s="154"/>
      <c r="C58" s="33"/>
      <c r="D58" s="34" t="s">
        <v>68</v>
      </c>
      <c r="E58" s="35"/>
      <c r="F58" s="36">
        <v>2077.5300000000002</v>
      </c>
      <c r="G58" s="37"/>
      <c r="H58" s="42"/>
      <c r="I58" s="79"/>
      <c r="J58" s="63">
        <v>0</v>
      </c>
      <c r="K58" s="59"/>
      <c r="L58" s="36" t="s">
        <v>19</v>
      </c>
      <c r="M58" s="80"/>
      <c r="N58" s="61">
        <f>1.5%-H58</f>
        <v>1.4999999999999999E-2</v>
      </c>
      <c r="O58" s="81"/>
      <c r="P58" s="72">
        <f t="shared" si="1"/>
        <v>0.75</v>
      </c>
      <c r="Q58" s="59"/>
      <c r="R58" s="155" t="s">
        <v>63</v>
      </c>
      <c r="S58" s="156"/>
      <c r="T58" s="156"/>
      <c r="U58" s="85" t="s">
        <v>19</v>
      </c>
      <c r="V58" s="85" t="s">
        <v>19</v>
      </c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</row>
    <row r="59" spans="1:36" s="2" customFormat="1" ht="15" x14ac:dyDescent="0.25">
      <c r="A59" s="3"/>
      <c r="B59" s="154"/>
      <c r="C59" s="33"/>
      <c r="D59" s="34" t="s">
        <v>69</v>
      </c>
      <c r="E59" s="35"/>
      <c r="F59" s="36" t="s">
        <v>70</v>
      </c>
      <c r="G59" s="37"/>
      <c r="H59" s="42"/>
      <c r="I59" s="79"/>
      <c r="J59" s="63">
        <v>0</v>
      </c>
      <c r="K59" s="59"/>
      <c r="L59" s="36" t="s">
        <v>19</v>
      </c>
      <c r="M59" s="80"/>
      <c r="N59" s="61">
        <f>1.5%-H59</f>
        <v>1.4999999999999999E-2</v>
      </c>
      <c r="O59" s="81"/>
      <c r="P59" s="72">
        <f t="shared" si="1"/>
        <v>0.75</v>
      </c>
      <c r="Q59" s="59"/>
      <c r="R59" s="155" t="s">
        <v>63</v>
      </c>
      <c r="S59" s="156"/>
      <c r="T59" s="156"/>
      <c r="U59" s="85" t="s">
        <v>19</v>
      </c>
      <c r="V59" s="85" t="s">
        <v>19</v>
      </c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</row>
    <row r="60" spans="1:36" s="2" customFormat="1" ht="8.25" customHeight="1" x14ac:dyDescent="0.25">
      <c r="A60" s="3"/>
      <c r="B60" s="28"/>
      <c r="C60" s="29"/>
      <c r="D60" s="30"/>
      <c r="E60" s="29"/>
      <c r="F60" s="31"/>
      <c r="G60" s="31"/>
      <c r="H60" s="31"/>
      <c r="I60" s="31"/>
      <c r="J60" s="31"/>
      <c r="K60" s="31"/>
      <c r="L60" s="65"/>
      <c r="M60" s="55"/>
      <c r="N60" s="66"/>
      <c r="O60" s="67"/>
      <c r="P60" s="67"/>
      <c r="Q60" s="67"/>
      <c r="R60" s="98"/>
      <c r="S60" s="98"/>
      <c r="T60" s="98"/>
      <c r="U60" s="67"/>
      <c r="V60" s="91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</row>
    <row r="61" spans="1:36" ht="1.5" customHeight="1" x14ac:dyDescent="0.15"/>
    <row r="62" spans="1:36" s="2" customFormat="1" ht="6" customHeight="1" x14ac:dyDescent="0.25">
      <c r="A62" s="3"/>
      <c r="C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</row>
    <row r="63" spans="1:36" s="3" customFormat="1" ht="15" x14ac:dyDescent="0.25">
      <c r="B63" s="150" t="s">
        <v>71</v>
      </c>
      <c r="C63" s="151"/>
      <c r="D63" s="151"/>
      <c r="E63" s="151"/>
      <c r="F63" s="151"/>
      <c r="G63" s="151"/>
      <c r="H63" s="151"/>
      <c r="I63" s="151"/>
      <c r="J63" s="152"/>
      <c r="N63" s="50"/>
      <c r="O63" s="23"/>
      <c r="Q63" s="92"/>
    </row>
    <row r="64" spans="1:36" s="3" customFormat="1" ht="15" x14ac:dyDescent="0.25">
      <c r="B64" s="43"/>
      <c r="C64" s="43"/>
      <c r="D64" s="43"/>
      <c r="E64" s="43"/>
      <c r="F64" s="43"/>
      <c r="G64" s="43"/>
      <c r="H64" s="43"/>
      <c r="I64" s="43"/>
      <c r="J64" s="43"/>
      <c r="O64" s="24"/>
    </row>
    <row r="65" spans="2:16" s="3" customFormat="1" ht="15" x14ac:dyDescent="0.25">
      <c r="B65" s="99" t="s">
        <v>4</v>
      </c>
      <c r="C65" s="53"/>
      <c r="D65" s="100" t="s">
        <v>72</v>
      </c>
      <c r="E65" s="53"/>
      <c r="F65" s="53"/>
      <c r="G65" s="53"/>
      <c r="H65" s="53"/>
      <c r="I65" s="53"/>
      <c r="J65" s="53"/>
      <c r="O65" s="24"/>
    </row>
    <row r="66" spans="2:16" s="3" customFormat="1" ht="15" x14ac:dyDescent="0.25">
      <c r="B66" s="101" t="s">
        <v>73</v>
      </c>
      <c r="C66" s="102"/>
      <c r="D66" s="103" t="s">
        <v>74</v>
      </c>
      <c r="E66" s="53"/>
      <c r="F66" s="53"/>
      <c r="G66" s="53"/>
      <c r="H66" s="53"/>
      <c r="I66" s="53"/>
      <c r="J66" s="105"/>
      <c r="N66" s="80"/>
      <c r="O66" s="24"/>
      <c r="P66" s="105"/>
    </row>
    <row r="67" spans="2:16" s="3" customFormat="1" ht="15" x14ac:dyDescent="0.25">
      <c r="B67" s="101" t="s">
        <v>109</v>
      </c>
      <c r="C67" s="102"/>
      <c r="D67" s="101" t="s">
        <v>76</v>
      </c>
      <c r="E67" s="53"/>
      <c r="F67" s="53"/>
      <c r="G67" s="53"/>
      <c r="O67" s="24"/>
    </row>
    <row r="68" spans="2:16" s="3" customFormat="1" ht="15" x14ac:dyDescent="0.25">
      <c r="B68" s="101" t="s">
        <v>75</v>
      </c>
      <c r="C68" s="102"/>
      <c r="D68" s="101" t="s">
        <v>77</v>
      </c>
      <c r="E68" s="53"/>
      <c r="F68" s="53"/>
      <c r="G68" s="53"/>
      <c r="O68" s="24"/>
    </row>
    <row r="69" spans="2:16" s="3" customFormat="1" ht="15" x14ac:dyDescent="0.25">
      <c r="B69" s="101" t="s">
        <v>78</v>
      </c>
      <c r="C69" s="102"/>
      <c r="D69" s="101" t="s">
        <v>79</v>
      </c>
      <c r="E69" s="53"/>
      <c r="F69" s="53"/>
      <c r="G69" s="53"/>
      <c r="O69" s="24"/>
    </row>
    <row r="70" spans="2:16" s="3" customFormat="1" ht="15" x14ac:dyDescent="0.25">
      <c r="B70" s="101" t="s">
        <v>80</v>
      </c>
      <c r="C70" s="104"/>
      <c r="D70" s="101" t="s">
        <v>81</v>
      </c>
      <c r="E70" s="53"/>
      <c r="F70" s="53"/>
      <c r="G70" s="53"/>
      <c r="O70" s="24"/>
    </row>
    <row r="71" spans="2:16" s="3" customFormat="1" ht="30" x14ac:dyDescent="0.25">
      <c r="B71" s="101" t="s">
        <v>82</v>
      </c>
      <c r="C71" s="102"/>
      <c r="D71" s="101" t="s">
        <v>83</v>
      </c>
      <c r="E71" s="53"/>
      <c r="F71" s="53"/>
      <c r="G71" s="53"/>
      <c r="O71" s="24"/>
    </row>
    <row r="72" spans="2:16" s="3" customFormat="1" ht="15" x14ac:dyDescent="0.25">
      <c r="B72" s="101" t="s">
        <v>84</v>
      </c>
      <c r="C72" s="53"/>
      <c r="D72" s="101" t="s">
        <v>85</v>
      </c>
      <c r="E72" s="53"/>
      <c r="F72" s="53"/>
      <c r="G72" s="53"/>
      <c r="O72" s="24"/>
    </row>
    <row r="73" spans="2:16" s="3" customFormat="1" ht="15" x14ac:dyDescent="0.25">
      <c r="B73" s="101" t="s">
        <v>86</v>
      </c>
      <c r="C73" s="102"/>
      <c r="D73" s="101" t="s">
        <v>87</v>
      </c>
      <c r="E73" s="53"/>
      <c r="F73" s="53"/>
      <c r="G73" s="53"/>
      <c r="O73" s="24"/>
    </row>
    <row r="74" spans="2:16" s="3" customFormat="1" ht="15" x14ac:dyDescent="0.25">
      <c r="B74" s="101" t="s">
        <v>88</v>
      </c>
      <c r="C74" s="102"/>
      <c r="D74" s="101" t="s">
        <v>89</v>
      </c>
      <c r="E74" s="53"/>
      <c r="F74" s="53"/>
      <c r="G74" s="53"/>
      <c r="O74" s="24"/>
    </row>
    <row r="75" spans="2:16" s="3" customFormat="1" ht="15" x14ac:dyDescent="0.25">
      <c r="B75" s="101" t="s">
        <v>90</v>
      </c>
      <c r="C75" s="102"/>
      <c r="D75" s="101" t="s">
        <v>91</v>
      </c>
      <c r="E75" s="53"/>
      <c r="F75" s="53"/>
      <c r="G75" s="53"/>
      <c r="O75" s="24"/>
    </row>
    <row r="76" spans="2:16" s="3" customFormat="1" ht="15" x14ac:dyDescent="0.25">
      <c r="B76" s="101" t="s">
        <v>92</v>
      </c>
      <c r="C76" s="102"/>
      <c r="D76" s="101" t="s">
        <v>93</v>
      </c>
      <c r="E76" s="53"/>
      <c r="F76" s="53"/>
      <c r="G76" s="53"/>
      <c r="O76" s="24"/>
    </row>
    <row r="77" spans="2:16" s="3" customFormat="1" ht="15" x14ac:dyDescent="0.25">
      <c r="B77" s="101" t="s">
        <v>94</v>
      </c>
      <c r="C77" s="102"/>
      <c r="D77" s="101" t="s">
        <v>95</v>
      </c>
      <c r="E77" s="53"/>
      <c r="F77" s="53"/>
      <c r="G77" s="53"/>
      <c r="O77" s="24"/>
    </row>
    <row r="78" spans="2:16" s="3" customFormat="1" ht="30" x14ac:dyDescent="0.25">
      <c r="B78" s="101" t="s">
        <v>96</v>
      </c>
      <c r="C78" s="102"/>
      <c r="D78" s="101" t="s">
        <v>97</v>
      </c>
      <c r="E78" s="53"/>
      <c r="F78" s="53"/>
      <c r="G78" s="53"/>
      <c r="O78" s="24"/>
    </row>
    <row r="79" spans="2:16" s="3" customFormat="1" ht="15" x14ac:dyDescent="0.25">
      <c r="B79" s="101" t="s">
        <v>98</v>
      </c>
      <c r="C79" s="102"/>
      <c r="D79" s="101" t="s">
        <v>99</v>
      </c>
      <c r="E79" s="53"/>
      <c r="F79" s="105"/>
      <c r="G79" s="53"/>
      <c r="O79" s="24"/>
    </row>
    <row r="80" spans="2:16" s="3" customFormat="1" ht="30" x14ac:dyDescent="0.25">
      <c r="B80" s="101" t="s">
        <v>100</v>
      </c>
      <c r="C80" s="102"/>
      <c r="D80" s="106" t="s">
        <v>101</v>
      </c>
      <c r="O80" s="24"/>
    </row>
    <row r="81" spans="2:4" s="3" customFormat="1" ht="30" x14ac:dyDescent="0.25">
      <c r="B81" s="101" t="s">
        <v>102</v>
      </c>
      <c r="C81" s="102"/>
      <c r="D81" s="106" t="s">
        <v>103</v>
      </c>
    </row>
    <row r="82" spans="2:4" s="3" customFormat="1" ht="15" x14ac:dyDescent="0.25"/>
    <row r="83" spans="2:4" s="3" customFormat="1" ht="15" x14ac:dyDescent="0.25">
      <c r="B83" s="24"/>
    </row>
    <row r="84" spans="2:4" s="3" customFormat="1" ht="15" x14ac:dyDescent="0.25"/>
    <row r="85" spans="2:4" s="3" customFormat="1" ht="15" x14ac:dyDescent="0.25"/>
    <row r="86" spans="2:4" s="3" customFormat="1" ht="15" x14ac:dyDescent="0.25"/>
    <row r="87" spans="2:4" s="3" customFormat="1" ht="15" x14ac:dyDescent="0.25"/>
    <row r="88" spans="2:4" s="3" customFormat="1" ht="15" x14ac:dyDescent="0.25"/>
    <row r="89" spans="2:4" s="3" customFormat="1" ht="15" x14ac:dyDescent="0.25"/>
    <row r="90" spans="2:4" s="3" customFormat="1" ht="15" x14ac:dyDescent="0.25"/>
    <row r="91" spans="2:4" s="3" customFormat="1" ht="15" x14ac:dyDescent="0.25"/>
    <row r="92" spans="2:4" s="3" customFormat="1" ht="15" x14ac:dyDescent="0.25"/>
    <row r="93" spans="2:4" s="3" customFormat="1" ht="15" x14ac:dyDescent="0.25"/>
    <row r="94" spans="2:4" s="3" customFormat="1" ht="15" x14ac:dyDescent="0.25"/>
    <row r="95" spans="2:4" s="3" customFormat="1" ht="15" x14ac:dyDescent="0.25"/>
    <row r="96" spans="2:4" s="3" customFormat="1" ht="15" x14ac:dyDescent="0.25"/>
    <row r="97" s="3" customFormat="1" ht="15" x14ac:dyDescent="0.25"/>
    <row r="98" s="3" customFormat="1" ht="15" x14ac:dyDescent="0.25"/>
    <row r="99" s="3" customFormat="1" ht="15" x14ac:dyDescent="0.25"/>
    <row r="100" s="3" customFormat="1" ht="15" x14ac:dyDescent="0.25"/>
    <row r="101" s="3" customFormat="1" ht="15" x14ac:dyDescent="0.25"/>
    <row r="102" s="3" customFormat="1" ht="15" x14ac:dyDescent="0.25"/>
    <row r="103" s="3" customFormat="1" ht="15" x14ac:dyDescent="0.25"/>
    <row r="104" s="3" customFormat="1" ht="15" x14ac:dyDescent="0.25"/>
    <row r="105" s="3" customFormat="1" ht="15" x14ac:dyDescent="0.25"/>
    <row r="106" s="3" customFormat="1" ht="15" x14ac:dyDescent="0.25"/>
    <row r="107" s="3" customFormat="1" ht="15" x14ac:dyDescent="0.25"/>
    <row r="108" s="3" customFormat="1" ht="15" x14ac:dyDescent="0.25"/>
    <row r="109" s="3" customFormat="1" ht="15" x14ac:dyDescent="0.25"/>
    <row r="110" s="3" customFormat="1" ht="15" x14ac:dyDescent="0.25"/>
    <row r="111" s="3" customFormat="1" ht="15" x14ac:dyDescent="0.25"/>
    <row r="112" s="3" customFormat="1" ht="15" x14ac:dyDescent="0.25"/>
    <row r="113" s="3" customFormat="1" ht="15" x14ac:dyDescent="0.25"/>
    <row r="114" s="3" customFormat="1" ht="15" x14ac:dyDescent="0.25"/>
    <row r="115" s="3" customFormat="1" ht="15" x14ac:dyDescent="0.25"/>
    <row r="116" s="3" customFormat="1" ht="15" x14ac:dyDescent="0.25"/>
    <row r="117" s="3" customFormat="1" ht="15" x14ac:dyDescent="0.25"/>
    <row r="118" s="3" customFormat="1" ht="15" x14ac:dyDescent="0.25"/>
    <row r="119" s="3" customFormat="1" ht="15" x14ac:dyDescent="0.25"/>
    <row r="120" s="3" customFormat="1" ht="15" x14ac:dyDescent="0.25"/>
    <row r="121" s="3" customFormat="1" ht="15" x14ac:dyDescent="0.25"/>
    <row r="122" s="3" customFormat="1" ht="15" x14ac:dyDescent="0.25"/>
    <row r="123" s="3" customFormat="1" ht="15" x14ac:dyDescent="0.25"/>
    <row r="124" s="3" customFormat="1" ht="15" x14ac:dyDescent="0.25"/>
    <row r="125" s="3" customFormat="1" ht="15" x14ac:dyDescent="0.25"/>
    <row r="126" s="3" customFormat="1" ht="15" x14ac:dyDescent="0.25"/>
    <row r="127" s="3" customFormat="1" ht="15" x14ac:dyDescent="0.25"/>
    <row r="128" s="3" customFormat="1" ht="15" x14ac:dyDescent="0.25"/>
    <row r="129" s="3" customFormat="1" ht="15" x14ac:dyDescent="0.25"/>
    <row r="130" s="3" customFormat="1" ht="15" x14ac:dyDescent="0.25"/>
    <row r="131" s="3" customFormat="1" ht="15" x14ac:dyDescent="0.25"/>
    <row r="132" s="3" customFormat="1" ht="15" x14ac:dyDescent="0.25"/>
    <row r="133" s="3" customFormat="1" ht="15" x14ac:dyDescent="0.25"/>
    <row r="134" s="3" customFormat="1" ht="15" x14ac:dyDescent="0.25"/>
    <row r="135" s="3" customFormat="1" ht="15" x14ac:dyDescent="0.25"/>
    <row r="136" s="3" customFormat="1" ht="15" x14ac:dyDescent="0.25"/>
    <row r="137" s="3" customFormat="1" ht="15" x14ac:dyDescent="0.25"/>
    <row r="138" s="3" customFormat="1" ht="15" x14ac:dyDescent="0.25"/>
    <row r="139" s="3" customFormat="1" ht="15" x14ac:dyDescent="0.25"/>
    <row r="140" s="3" customFormat="1" ht="15" x14ac:dyDescent="0.25"/>
    <row r="141" s="3" customFormat="1" ht="15" x14ac:dyDescent="0.25"/>
    <row r="142" s="3" customFormat="1" ht="15" x14ac:dyDescent="0.25"/>
    <row r="143" s="3" customFormat="1" ht="15" x14ac:dyDescent="0.25"/>
    <row r="144" s="3" customFormat="1" ht="15" x14ac:dyDescent="0.25"/>
    <row r="145" s="3" customFormat="1" ht="15" x14ac:dyDescent="0.25"/>
    <row r="146" s="3" customFormat="1" ht="15" x14ac:dyDescent="0.25"/>
    <row r="147" s="3" customFormat="1" ht="15" x14ac:dyDescent="0.25"/>
    <row r="148" s="3" customFormat="1" ht="15" x14ac:dyDescent="0.25"/>
    <row r="149" s="3" customFormat="1" ht="15" x14ac:dyDescent="0.25"/>
    <row r="150" s="3" customFormat="1" ht="15" x14ac:dyDescent="0.25"/>
    <row r="151" s="3" customFormat="1" ht="15" x14ac:dyDescent="0.25"/>
    <row r="152" s="3" customFormat="1" ht="15" x14ac:dyDescent="0.25"/>
    <row r="153" s="3" customFormat="1" ht="15" x14ac:dyDescent="0.25"/>
    <row r="154" s="3" customFormat="1" ht="15" x14ac:dyDescent="0.25"/>
    <row r="155" s="3" customFormat="1" ht="15" x14ac:dyDescent="0.25"/>
    <row r="156" s="3" customFormat="1" ht="15" x14ac:dyDescent="0.25"/>
    <row r="157" s="3" customFormat="1" ht="15" x14ac:dyDescent="0.25"/>
    <row r="158" s="3" customFormat="1" ht="15" x14ac:dyDescent="0.25"/>
    <row r="159" s="3" customFormat="1" ht="15" x14ac:dyDescent="0.25"/>
    <row r="160" s="3" customFormat="1" ht="15" x14ac:dyDescent="0.25"/>
    <row r="161" s="3" customFormat="1" ht="15" x14ac:dyDescent="0.25"/>
    <row r="162" s="3" customFormat="1" ht="15" x14ac:dyDescent="0.25"/>
    <row r="163" s="3" customFormat="1" ht="15" x14ac:dyDescent="0.25"/>
    <row r="164" s="3" customFormat="1" ht="15" x14ac:dyDescent="0.25"/>
    <row r="165" s="3" customFormat="1" ht="15" x14ac:dyDescent="0.25"/>
    <row r="166" s="3" customFormat="1" ht="15" x14ac:dyDescent="0.25"/>
    <row r="167" s="3" customFormat="1" ht="15" x14ac:dyDescent="0.25"/>
    <row r="168" s="3" customFormat="1" ht="15" x14ac:dyDescent="0.25"/>
    <row r="169" s="3" customFormat="1" ht="15" x14ac:dyDescent="0.25"/>
    <row r="170" s="3" customFormat="1" ht="15" x14ac:dyDescent="0.25"/>
    <row r="171" s="3" customFormat="1" ht="15" x14ac:dyDescent="0.25"/>
    <row r="172" s="3" customFormat="1" ht="15" x14ac:dyDescent="0.25"/>
    <row r="173" s="3" customFormat="1" ht="15" x14ac:dyDescent="0.25"/>
    <row r="174" s="3" customFormat="1" ht="15" x14ac:dyDescent="0.25"/>
    <row r="175" s="3" customFormat="1" ht="15" x14ac:dyDescent="0.25"/>
    <row r="176" s="3" customFormat="1" ht="15" x14ac:dyDescent="0.25"/>
    <row r="177" s="3" customFormat="1" ht="15" x14ac:dyDescent="0.25"/>
    <row r="178" s="3" customFormat="1" ht="15" x14ac:dyDescent="0.25"/>
    <row r="179" s="3" customFormat="1" ht="15" x14ac:dyDescent="0.25"/>
    <row r="180" s="3" customFormat="1" ht="15" x14ac:dyDescent="0.25"/>
    <row r="181" s="3" customFormat="1" ht="15" x14ac:dyDescent="0.25"/>
    <row r="182" s="3" customFormat="1" ht="15" x14ac:dyDescent="0.25"/>
    <row r="183" s="3" customFormat="1" ht="15" x14ac:dyDescent="0.25"/>
    <row r="184" s="3" customFormat="1" ht="15" x14ac:dyDescent="0.25"/>
    <row r="185" s="3" customFormat="1" ht="15" x14ac:dyDescent="0.25"/>
    <row r="186" s="3" customFormat="1" ht="15" x14ac:dyDescent="0.25"/>
    <row r="187" s="3" customFormat="1" ht="15" x14ac:dyDescent="0.25"/>
    <row r="188" s="3" customFormat="1" ht="15" x14ac:dyDescent="0.25"/>
    <row r="189" s="3" customFormat="1" ht="15" x14ac:dyDescent="0.25"/>
    <row r="190" s="3" customFormat="1" ht="15" x14ac:dyDescent="0.25"/>
    <row r="191" s="3" customFormat="1" ht="15" x14ac:dyDescent="0.25"/>
    <row r="192" s="3" customFormat="1" ht="15" x14ac:dyDescent="0.25"/>
    <row r="193" s="3" customFormat="1" ht="15" x14ac:dyDescent="0.25"/>
    <row r="194" s="3" customFormat="1" ht="15" x14ac:dyDescent="0.25"/>
    <row r="195" s="3" customFormat="1" ht="15" x14ac:dyDescent="0.25"/>
    <row r="196" s="3" customFormat="1" ht="15" x14ac:dyDescent="0.25"/>
    <row r="197" s="3" customFormat="1" ht="15" x14ac:dyDescent="0.25"/>
    <row r="198" s="3" customFormat="1" ht="15" x14ac:dyDescent="0.25"/>
    <row r="199" s="3" customFormat="1" ht="15" x14ac:dyDescent="0.25"/>
    <row r="200" s="3" customFormat="1" ht="15" x14ac:dyDescent="0.25"/>
    <row r="201" s="3" customFormat="1" ht="15" x14ac:dyDescent="0.25"/>
    <row r="202" s="3" customFormat="1" ht="15" x14ac:dyDescent="0.25"/>
    <row r="203" s="3" customFormat="1" ht="15" x14ac:dyDescent="0.25"/>
    <row r="204" s="3" customFormat="1" ht="15" x14ac:dyDescent="0.25"/>
    <row r="205" s="3" customFormat="1" ht="15" x14ac:dyDescent="0.25"/>
    <row r="206" s="3" customFormat="1" ht="15" x14ac:dyDescent="0.25"/>
    <row r="207" s="3" customFormat="1" ht="15" x14ac:dyDescent="0.25"/>
    <row r="208" s="3" customFormat="1" ht="15" x14ac:dyDescent="0.25"/>
    <row r="209" s="3" customFormat="1" ht="15" x14ac:dyDescent="0.25"/>
    <row r="210" s="3" customFormat="1" ht="15" x14ac:dyDescent="0.25"/>
    <row r="211" s="3" customFormat="1" ht="15" x14ac:dyDescent="0.25"/>
    <row r="212" s="3" customFormat="1" ht="15" x14ac:dyDescent="0.25"/>
    <row r="213" s="3" customFormat="1" ht="15" x14ac:dyDescent="0.25"/>
    <row r="214" s="3" customFormat="1" ht="15" x14ac:dyDescent="0.25"/>
    <row r="215" s="3" customFormat="1" ht="15" x14ac:dyDescent="0.25"/>
    <row r="216" s="3" customFormat="1" ht="15" x14ac:dyDescent="0.25"/>
    <row r="217" s="3" customFormat="1" ht="15" x14ac:dyDescent="0.25"/>
    <row r="218" s="3" customFormat="1" ht="15" x14ac:dyDescent="0.25"/>
    <row r="219" s="3" customFormat="1" ht="15" x14ac:dyDescent="0.25"/>
    <row r="220" s="3" customFormat="1" ht="15" x14ac:dyDescent="0.25"/>
    <row r="221" s="3" customFormat="1" ht="15" x14ac:dyDescent="0.25"/>
    <row r="222" s="3" customFormat="1" ht="15" x14ac:dyDescent="0.25"/>
    <row r="223" s="3" customFormat="1" ht="15" x14ac:dyDescent="0.25"/>
    <row r="224" s="3" customFormat="1" ht="15" x14ac:dyDescent="0.25"/>
    <row r="225" s="3" customFormat="1" ht="15" x14ac:dyDescent="0.25"/>
    <row r="226" s="3" customFormat="1" ht="15" x14ac:dyDescent="0.25"/>
    <row r="227" s="3" customFormat="1" ht="15" x14ac:dyDescent="0.25"/>
    <row r="228" s="3" customFormat="1" ht="15" x14ac:dyDescent="0.25"/>
    <row r="229" s="3" customFormat="1" ht="15" x14ac:dyDescent="0.25"/>
    <row r="230" s="3" customFormat="1" ht="15" x14ac:dyDescent="0.25"/>
    <row r="231" s="3" customFormat="1" ht="15" x14ac:dyDescent="0.25"/>
    <row r="232" s="3" customFormat="1" ht="15" x14ac:dyDescent="0.25"/>
    <row r="233" s="3" customFormat="1" ht="15" x14ac:dyDescent="0.25"/>
    <row r="234" s="1" customFormat="1" x14ac:dyDescent="0.15"/>
    <row r="235" s="1" customFormat="1" x14ac:dyDescent="0.15"/>
    <row r="236" s="1" customFormat="1" x14ac:dyDescent="0.15"/>
    <row r="237" s="1" customFormat="1" x14ac:dyDescent="0.15"/>
    <row r="238" s="1" customFormat="1" x14ac:dyDescent="0.15"/>
    <row r="239" s="1" customFormat="1" x14ac:dyDescent="0.15"/>
    <row r="240" s="1" customFormat="1" x14ac:dyDescent="0.15"/>
    <row r="241" s="1" customFormat="1" x14ac:dyDescent="0.15"/>
  </sheetData>
  <sheetProtection algorithmName="SHA-512" hashValue="+n8zRXWYTU78QW7e54sgz4QwampMUrkokAvl+aluIIIitB5h5736T13DYboSdpEeyOsJiFEY0Pq52wlXutQr0A==" saltValue="Y3Pg40GSSzM+74mlsd6pDw==" spinCount="100000" sheet="1" objects="1" scenarios="1"/>
  <sortState xmlns:xlrd2="http://schemas.microsoft.com/office/spreadsheetml/2017/richdata2" ref="B61:D76">
    <sortCondition ref="D61:D76"/>
  </sortState>
  <mergeCells count="42">
    <mergeCell ref="B63:J63"/>
    <mergeCell ref="B56:B59"/>
    <mergeCell ref="R54:T54"/>
    <mergeCell ref="R56:T56"/>
    <mergeCell ref="R57:T57"/>
    <mergeCell ref="R58:T58"/>
    <mergeCell ref="R59:T59"/>
    <mergeCell ref="B48:V48"/>
    <mergeCell ref="B50:J50"/>
    <mergeCell ref="L50:V50"/>
    <mergeCell ref="R51:T51"/>
    <mergeCell ref="R52:T52"/>
    <mergeCell ref="D41:J41"/>
    <mergeCell ref="D42:J42"/>
    <mergeCell ref="B44:J44"/>
    <mergeCell ref="B46:D46"/>
    <mergeCell ref="F46:H46"/>
    <mergeCell ref="D36:J36"/>
    <mergeCell ref="D37:J37"/>
    <mergeCell ref="D38:J38"/>
    <mergeCell ref="D39:J39"/>
    <mergeCell ref="D40:J40"/>
    <mergeCell ref="D27:J27"/>
    <mergeCell ref="D28:J28"/>
    <mergeCell ref="D29:J29"/>
    <mergeCell ref="D32:J32"/>
    <mergeCell ref="D35:J35"/>
    <mergeCell ref="D22:J22"/>
    <mergeCell ref="D23:J23"/>
    <mergeCell ref="D24:J24"/>
    <mergeCell ref="D25:J25"/>
    <mergeCell ref="D26:J26"/>
    <mergeCell ref="D15:J15"/>
    <mergeCell ref="D16:J16"/>
    <mergeCell ref="D17:J17"/>
    <mergeCell ref="D18:J18"/>
    <mergeCell ref="B20:J20"/>
    <mergeCell ref="B7:J7"/>
    <mergeCell ref="D9:J9"/>
    <mergeCell ref="D10:J10"/>
    <mergeCell ref="D11:J11"/>
    <mergeCell ref="B13:J13"/>
  </mergeCells>
  <pageMargins left="0.70866141732283505" right="0.70866141732283505" top="0.74803149606299202" bottom="0.74803149606299202" header="0.31496062992126" footer="0.31496062992126"/>
  <pageSetup paperSize="9" scale="65" orientation="landscape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properties xmlns="http://www.imanage.com/work/xmlschema">
  <documentid>DOCS!8057871.1</documentid>
  <senderid>VALERIA.SIQUEIRA</senderid>
  <senderemail>VALERIA.SIQUEIRA@CEPEDA.LAW</senderemail>
  <lastmodified>2025-01-07T11:16:24.0000000-03:00</lastmodified>
  <database>DOCS</database>
</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E4A4E96ECDA545AAB5AD7ECE4AA18F" ma:contentTypeVersion="4" ma:contentTypeDescription="Create a new document." ma:contentTypeScope="" ma:versionID="003e228e266154a24b0c5e60be637d81">
  <xsd:schema xmlns:xsd="http://www.w3.org/2001/XMLSchema" xmlns:xs="http://www.w3.org/2001/XMLSchema" xmlns:p="http://schemas.microsoft.com/office/2006/metadata/properties" xmlns:ns3="ba18ce64-949c-4a67-8c1e-f3efd30c4c92" targetNamespace="http://schemas.microsoft.com/office/2006/metadata/properties" ma:root="true" ma:fieldsID="c5062f0da7084aed6070f446af147dea" ns3:_="">
    <xsd:import namespace="ba18ce64-949c-4a67-8c1e-f3efd30c4c9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18ce64-949c-4a67-8c1e-f3efd30c4c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92C62C-8117-41BE-9A77-A470F51B1322}">
  <ds:schemaRefs/>
</ds:datastoreItem>
</file>

<file path=customXml/itemProps2.xml><?xml version="1.0" encoding="utf-8"?>
<ds:datastoreItem xmlns:ds="http://schemas.openxmlformats.org/officeDocument/2006/customXml" ds:itemID="{8D5445FF-680E-4952-BD6E-9A259BADC849}">
  <ds:schemaRefs/>
</ds:datastoreItem>
</file>

<file path=customXml/itemProps3.xml><?xml version="1.0" encoding="utf-8"?>
<ds:datastoreItem xmlns:ds="http://schemas.openxmlformats.org/officeDocument/2006/customXml" ds:itemID="{D3314D3E-A35D-42A3-9DF3-486C5630E901}">
  <ds:schemaRefs/>
</ds:datastoreItem>
</file>

<file path=customXml/itemProps4.xml><?xml version="1.0" encoding="utf-8"?>
<ds:datastoreItem xmlns:ds="http://schemas.openxmlformats.org/officeDocument/2006/customXml" ds:itemID="{0C5E41E4-3A1E-491B-A29E-4BDDD64F378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Armor Sword FIC FIM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Glaucy Vulcano</dc:creator>
  <cp:lastModifiedBy>Mohamad Kahil</cp:lastModifiedBy>
  <cp:lastPrinted>2024-12-03T17:13:00Z</cp:lastPrinted>
  <dcterms:created xsi:type="dcterms:W3CDTF">2024-12-03T12:20:00Z</dcterms:created>
  <dcterms:modified xsi:type="dcterms:W3CDTF">2025-11-27T14:36:17Z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0x0101000FE4A4E96ECDA545AAB5AD7ECE4AA18F</vt:lpwstr>
  </property>
  <property fmtid="{D5CDD505-2E9C-101B-9397-08002B2CF9AE}" pid="3" name="ICV">
    <vt:lpwstr>DCA2E4E5D5E046EB8F83EBF296BCA998_12</vt:lpwstr>
  </property>
  <property fmtid="{D5CDD505-2E9C-101B-9397-08002B2CF9AE}" pid="4" name="KSOProductBuildVer">
    <vt:lpwstr>1046-12.2.0.21931</vt:lpwstr>
  </property>
</Properties>
</file>